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ttps://d.docs.live.net/a5a8c14920ea97e7/Ringuette/Tournoi Intrepides 2024-2025/"/>
    </mc:Choice>
  </mc:AlternateContent>
  <xr:revisionPtr revIDLastSave="0" documentId="8_{8CB66BBD-FE77-430B-9814-D15201D80CAC}" xr6:coauthVersionLast="47" xr6:coauthVersionMax="47" xr10:uidLastSave="{00000000-0000-0000-0000-000000000000}"/>
  <bookViews>
    <workbookView xWindow="-120" yWindow="-120" windowWidth="20730" windowHeight="11160" tabRatio="956" firstSheet="2" activeTab="11" xr2:uid="{00000000-000D-0000-FFFF-FFFF00000000}"/>
  </bookViews>
  <sheets>
    <sheet name="nombre de parties" sheetId="46" state="hidden" r:id="rId1"/>
    <sheet name="Infos" sheetId="47" state="hidden" r:id="rId2"/>
    <sheet name="St-Bruno" sheetId="19" r:id="rId3"/>
    <sheet name="St-Basile" sheetId="18" r:id="rId4"/>
    <sheet name="Tournoi 2026" sheetId="1" state="hidden" r:id="rId5"/>
    <sheet name="Équipes invitées" sheetId="35" r:id="rId6"/>
    <sheet name="Moustique" sheetId="24" r:id="rId7"/>
    <sheet name="Novice B" sheetId="48" r:id="rId8"/>
    <sheet name="Atome A" sheetId="44" r:id="rId9"/>
    <sheet name="Benjamine B" sheetId="43" r:id="rId10"/>
    <sheet name="Cadette A" sheetId="45" r:id="rId11"/>
    <sheet name="Inter B" sheetId="11" r:id="rId12"/>
    <sheet name="AA" sheetId="9" r:id="rId13"/>
  </sheets>
  <definedNames>
    <definedName name="_xlnm._FilterDatabase" localSheetId="3" hidden="1">'St-Basile'!$B$5:$I$39</definedName>
    <definedName name="_xlnm._FilterDatabase" localSheetId="2" hidden="1">'St-Bruno'!$B$5:$I$51</definedName>
    <definedName name="_xlnm._FilterDatabase" localSheetId="4" hidden="1">'Tournoi 2026'!$B$5:$I$100</definedName>
    <definedName name="_xlnm.Print_Titles" localSheetId="3">'St-Basile'!$5:$5</definedName>
    <definedName name="_xlnm.Print_Titles" localSheetId="2">'St-Bruno'!$5:$5</definedName>
    <definedName name="_xlnm.Print_Titles" localSheetId="4">'Tournoi 2026'!$5:$5</definedName>
    <definedName name="_xlnm.Print_Area" localSheetId="12">AA!$A$2:$K$16</definedName>
    <definedName name="_xlnm.Print_Area" localSheetId="8">'Atome A'!$A$2:$K$27</definedName>
    <definedName name="_xlnm.Print_Area" localSheetId="9">'Benjamine B'!$A$1:$K$24</definedName>
    <definedName name="_xlnm.Print_Area" localSheetId="10">'Cadette A'!$A$1:$M$37</definedName>
    <definedName name="_xlnm.Print_Area" localSheetId="5">'Équipes invitées'!$A$1:$K$26</definedName>
    <definedName name="_xlnm.Print_Area" localSheetId="11">'Inter B'!$A$1:$M$41</definedName>
    <definedName name="_xlnm.Print_Area" localSheetId="6">Moustique!$A$1:$J$26</definedName>
    <definedName name="_xlnm.Print_Area" localSheetId="0">'nombre de parties'!$A$18:$K$102</definedName>
    <definedName name="_xlnm.Print_Area" localSheetId="7">'Novice B'!$A$2:$K$24</definedName>
    <definedName name="_xlnm.Print_Area" localSheetId="3">'St-Basile'!$A$5:$I$31</definedName>
    <definedName name="_xlnm.Print_Area" localSheetId="2">'St-Bruno'!$A$5:$I$42</definedName>
    <definedName name="_xlnm.Print_Area" localSheetId="4">'Tournoi 2026'!$B$1:$I$90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4" l="1"/>
  <c r="B19" i="1"/>
  <c r="C19" i="1"/>
  <c r="D19" i="1"/>
  <c r="E19" i="1"/>
  <c r="F19" i="1"/>
  <c r="G19" i="1"/>
  <c r="I19" i="1"/>
  <c r="B9" i="1"/>
  <c r="B54" i="1"/>
  <c r="C54" i="1"/>
  <c r="D54" i="1"/>
  <c r="E54" i="1"/>
  <c r="F54" i="1"/>
  <c r="G54" i="1"/>
  <c r="I54" i="1"/>
  <c r="B60" i="1" l="1"/>
  <c r="C60" i="1"/>
  <c r="D60" i="1"/>
  <c r="E60" i="1"/>
  <c r="F60" i="1"/>
  <c r="G60" i="1"/>
  <c r="I60" i="1"/>
  <c r="B7" i="1"/>
  <c r="C7" i="1"/>
  <c r="D7" i="1"/>
  <c r="E7" i="1"/>
  <c r="F7" i="1"/>
  <c r="G7" i="1"/>
  <c r="I7" i="1"/>
  <c r="B8" i="1"/>
  <c r="C8" i="1"/>
  <c r="D8" i="1"/>
  <c r="E8" i="1"/>
  <c r="F8" i="1"/>
  <c r="G8" i="1"/>
  <c r="I8" i="1"/>
  <c r="C9" i="1"/>
  <c r="D9" i="1"/>
  <c r="E9" i="1"/>
  <c r="F9" i="1"/>
  <c r="G9" i="1"/>
  <c r="I9" i="1"/>
  <c r="B34" i="1"/>
  <c r="C34" i="1"/>
  <c r="D34" i="1"/>
  <c r="E34" i="1"/>
  <c r="F34" i="1"/>
  <c r="G34" i="1"/>
  <c r="I34" i="1"/>
  <c r="B11" i="1"/>
  <c r="C11" i="1"/>
  <c r="D11" i="1"/>
  <c r="E11" i="1"/>
  <c r="F11" i="1"/>
  <c r="G11" i="1"/>
  <c r="I11" i="1"/>
  <c r="B12" i="1"/>
  <c r="C12" i="1"/>
  <c r="D12" i="1"/>
  <c r="E12" i="1"/>
  <c r="F12" i="1"/>
  <c r="G12" i="1"/>
  <c r="I12" i="1"/>
  <c r="B13" i="1"/>
  <c r="C13" i="1"/>
  <c r="D13" i="1"/>
  <c r="E13" i="1"/>
  <c r="F13" i="1"/>
  <c r="G13" i="1"/>
  <c r="I13" i="1"/>
  <c r="B14" i="1"/>
  <c r="C14" i="1"/>
  <c r="D14" i="1"/>
  <c r="E14" i="1"/>
  <c r="F14" i="1"/>
  <c r="G14" i="1"/>
  <c r="I14" i="1"/>
  <c r="B18" i="1"/>
  <c r="C18" i="1"/>
  <c r="D18" i="1"/>
  <c r="E18" i="1"/>
  <c r="F18" i="1"/>
  <c r="G18" i="1"/>
  <c r="I18" i="1"/>
  <c r="B22" i="1"/>
  <c r="C22" i="1"/>
  <c r="D22" i="1"/>
  <c r="E22" i="1"/>
  <c r="F22" i="1"/>
  <c r="G22" i="1"/>
  <c r="I22" i="1"/>
  <c r="B23" i="1"/>
  <c r="C23" i="1"/>
  <c r="D23" i="1"/>
  <c r="E23" i="1"/>
  <c r="F23" i="1"/>
  <c r="G23" i="1"/>
  <c r="I23" i="1"/>
  <c r="B27" i="1"/>
  <c r="C27" i="1"/>
  <c r="D27" i="1"/>
  <c r="E27" i="1"/>
  <c r="F27" i="1"/>
  <c r="G27" i="1"/>
  <c r="I27" i="1"/>
  <c r="B20" i="1"/>
  <c r="C20" i="1"/>
  <c r="D20" i="1"/>
  <c r="E20" i="1"/>
  <c r="F20" i="1"/>
  <c r="G20" i="1"/>
  <c r="I20" i="1"/>
  <c r="B21" i="1"/>
  <c r="C21" i="1"/>
  <c r="D21" i="1"/>
  <c r="E21" i="1"/>
  <c r="F21" i="1"/>
  <c r="G21" i="1"/>
  <c r="I21" i="1"/>
  <c r="B29" i="1"/>
  <c r="C29" i="1"/>
  <c r="D29" i="1"/>
  <c r="E29" i="1"/>
  <c r="F29" i="1"/>
  <c r="G29" i="1"/>
  <c r="I29" i="1"/>
  <c r="B32" i="1"/>
  <c r="C32" i="1"/>
  <c r="D32" i="1"/>
  <c r="E32" i="1"/>
  <c r="F32" i="1"/>
  <c r="G32" i="1"/>
  <c r="I32" i="1"/>
  <c r="B55" i="1"/>
  <c r="C55" i="1"/>
  <c r="D55" i="1"/>
  <c r="E55" i="1"/>
  <c r="F55" i="1"/>
  <c r="G55" i="1"/>
  <c r="I55" i="1"/>
  <c r="B25" i="1"/>
  <c r="C25" i="1"/>
  <c r="D25" i="1"/>
  <c r="E25" i="1"/>
  <c r="F25" i="1"/>
  <c r="G25" i="1"/>
  <c r="I25" i="1"/>
  <c r="B26" i="1"/>
  <c r="C26" i="1"/>
  <c r="D26" i="1"/>
  <c r="E26" i="1"/>
  <c r="F26" i="1"/>
  <c r="G26" i="1"/>
  <c r="I26" i="1"/>
  <c r="B36" i="1"/>
  <c r="C36" i="1"/>
  <c r="D36" i="1"/>
  <c r="E36" i="1"/>
  <c r="F36" i="1"/>
  <c r="G36" i="1"/>
  <c r="I36" i="1"/>
  <c r="B37" i="1"/>
  <c r="C37" i="1"/>
  <c r="D37" i="1"/>
  <c r="E37" i="1"/>
  <c r="F37" i="1"/>
  <c r="G37" i="1"/>
  <c r="I37" i="1"/>
  <c r="B47" i="1"/>
  <c r="C47" i="1"/>
  <c r="D47" i="1"/>
  <c r="E47" i="1"/>
  <c r="F47" i="1"/>
  <c r="G47" i="1"/>
  <c r="I47" i="1"/>
  <c r="B62" i="1"/>
  <c r="C62" i="1"/>
  <c r="D62" i="1"/>
  <c r="E62" i="1"/>
  <c r="F62" i="1"/>
  <c r="G62" i="1"/>
  <c r="I62" i="1"/>
  <c r="B74" i="1"/>
  <c r="C74" i="1"/>
  <c r="D74" i="1"/>
  <c r="E74" i="1"/>
  <c r="F74" i="1"/>
  <c r="G74" i="1"/>
  <c r="I74" i="1"/>
  <c r="B59" i="1"/>
  <c r="C59" i="1"/>
  <c r="D59" i="1"/>
  <c r="E59" i="1"/>
  <c r="F59" i="1"/>
  <c r="G59" i="1"/>
  <c r="I59" i="1"/>
  <c r="B33" i="1"/>
  <c r="C33" i="1"/>
  <c r="D33" i="1"/>
  <c r="E33" i="1"/>
  <c r="F33" i="1"/>
  <c r="G33" i="1"/>
  <c r="I33" i="1"/>
  <c r="B75" i="1"/>
  <c r="C75" i="1"/>
  <c r="D75" i="1"/>
  <c r="E75" i="1"/>
  <c r="F75" i="1"/>
  <c r="G75" i="1"/>
  <c r="I75" i="1"/>
  <c r="B82" i="1"/>
  <c r="C82" i="1"/>
  <c r="D82" i="1"/>
  <c r="E82" i="1"/>
  <c r="F82" i="1"/>
  <c r="G82" i="1"/>
  <c r="I82" i="1"/>
  <c r="B83" i="1"/>
  <c r="C83" i="1"/>
  <c r="D83" i="1"/>
  <c r="E83" i="1"/>
  <c r="F83" i="1"/>
  <c r="G83" i="1"/>
  <c r="I83" i="1"/>
  <c r="B84" i="1"/>
  <c r="C84" i="1"/>
  <c r="D84" i="1"/>
  <c r="E84" i="1"/>
  <c r="F84" i="1"/>
  <c r="G84" i="1"/>
  <c r="I84" i="1"/>
  <c r="B38" i="1"/>
  <c r="C38" i="1"/>
  <c r="D38" i="1"/>
  <c r="E38" i="1"/>
  <c r="F38" i="1"/>
  <c r="G38" i="1"/>
  <c r="I38" i="1"/>
  <c r="B39" i="1"/>
  <c r="C39" i="1"/>
  <c r="D39" i="1"/>
  <c r="E39" i="1"/>
  <c r="F39" i="1"/>
  <c r="G39" i="1"/>
  <c r="I39" i="1"/>
  <c r="B40" i="1"/>
  <c r="C40" i="1"/>
  <c r="D40" i="1"/>
  <c r="E40" i="1"/>
  <c r="F40" i="1"/>
  <c r="G40" i="1"/>
  <c r="I40" i="1"/>
  <c r="B41" i="1"/>
  <c r="C41" i="1"/>
  <c r="D41" i="1"/>
  <c r="E41" i="1"/>
  <c r="F41" i="1"/>
  <c r="G41" i="1"/>
  <c r="I41" i="1"/>
  <c r="B42" i="1"/>
  <c r="C42" i="1"/>
  <c r="D42" i="1"/>
  <c r="E42" i="1"/>
  <c r="F42" i="1"/>
  <c r="G42" i="1"/>
  <c r="I42" i="1"/>
  <c r="B10" i="1"/>
  <c r="C10" i="1"/>
  <c r="D10" i="1"/>
  <c r="E10" i="1"/>
  <c r="F10" i="1"/>
  <c r="G10" i="1"/>
  <c r="I10" i="1"/>
  <c r="B15" i="1"/>
  <c r="C15" i="1"/>
  <c r="D15" i="1"/>
  <c r="E15" i="1"/>
  <c r="F15" i="1"/>
  <c r="G15" i="1"/>
  <c r="I15" i="1"/>
  <c r="B48" i="1"/>
  <c r="C48" i="1"/>
  <c r="D48" i="1"/>
  <c r="E48" i="1"/>
  <c r="F48" i="1"/>
  <c r="G48" i="1"/>
  <c r="I48" i="1"/>
  <c r="B49" i="1"/>
  <c r="C49" i="1"/>
  <c r="D49" i="1"/>
  <c r="E49" i="1"/>
  <c r="F49" i="1"/>
  <c r="G49" i="1"/>
  <c r="I49" i="1"/>
  <c r="B50" i="1"/>
  <c r="C50" i="1"/>
  <c r="D50" i="1"/>
  <c r="E50" i="1"/>
  <c r="F50" i="1"/>
  <c r="G50" i="1"/>
  <c r="I50" i="1"/>
  <c r="B24" i="1"/>
  <c r="C24" i="1"/>
  <c r="D24" i="1"/>
  <c r="E24" i="1"/>
  <c r="F24" i="1"/>
  <c r="G24" i="1"/>
  <c r="I24" i="1"/>
  <c r="B16" i="1"/>
  <c r="C16" i="1"/>
  <c r="D16" i="1"/>
  <c r="E16" i="1"/>
  <c r="F16" i="1"/>
  <c r="G16" i="1"/>
  <c r="I16" i="1"/>
  <c r="B53" i="1"/>
  <c r="C53" i="1"/>
  <c r="D53" i="1"/>
  <c r="E53" i="1"/>
  <c r="F53" i="1"/>
  <c r="G53" i="1"/>
  <c r="I53" i="1"/>
  <c r="B30" i="1"/>
  <c r="C30" i="1"/>
  <c r="D30" i="1"/>
  <c r="E30" i="1"/>
  <c r="F30" i="1"/>
  <c r="G30" i="1"/>
  <c r="I30" i="1"/>
  <c r="B31" i="1"/>
  <c r="C31" i="1"/>
  <c r="D31" i="1"/>
  <c r="E31" i="1"/>
  <c r="F31" i="1"/>
  <c r="G31" i="1"/>
  <c r="I31" i="1"/>
  <c r="B57" i="1"/>
  <c r="C57" i="1"/>
  <c r="D57" i="1"/>
  <c r="E57" i="1"/>
  <c r="F57" i="1"/>
  <c r="G57" i="1"/>
  <c r="I57" i="1"/>
  <c r="B58" i="1"/>
  <c r="C58" i="1"/>
  <c r="D58" i="1"/>
  <c r="E58" i="1"/>
  <c r="F58" i="1"/>
  <c r="G58" i="1"/>
  <c r="I58" i="1"/>
  <c r="B17" i="1"/>
  <c r="C17" i="1"/>
  <c r="D17" i="1"/>
  <c r="E17" i="1"/>
  <c r="F17" i="1"/>
  <c r="G17" i="1"/>
  <c r="I17" i="1"/>
  <c r="B35" i="1"/>
  <c r="C35" i="1"/>
  <c r="D35" i="1"/>
  <c r="E35" i="1"/>
  <c r="F35" i="1"/>
  <c r="G35" i="1"/>
  <c r="I35" i="1"/>
  <c r="B46" i="1"/>
  <c r="C46" i="1"/>
  <c r="D46" i="1"/>
  <c r="E46" i="1"/>
  <c r="F46" i="1"/>
  <c r="G46" i="1"/>
  <c r="I46" i="1"/>
  <c r="B63" i="1"/>
  <c r="C63" i="1"/>
  <c r="D63" i="1"/>
  <c r="E63" i="1"/>
  <c r="F63" i="1"/>
  <c r="G63" i="1"/>
  <c r="I63" i="1"/>
  <c r="B51" i="1"/>
  <c r="C51" i="1"/>
  <c r="D51" i="1"/>
  <c r="E51" i="1"/>
  <c r="F51" i="1"/>
  <c r="G51" i="1"/>
  <c r="I51" i="1"/>
  <c r="B28" i="1"/>
  <c r="C28" i="1"/>
  <c r="D28" i="1"/>
  <c r="E28" i="1"/>
  <c r="F28" i="1"/>
  <c r="G28" i="1"/>
  <c r="I28" i="1"/>
  <c r="B66" i="1"/>
  <c r="C66" i="1"/>
  <c r="D66" i="1"/>
  <c r="E66" i="1"/>
  <c r="F66" i="1"/>
  <c r="G66" i="1"/>
  <c r="I66" i="1"/>
  <c r="B67" i="1"/>
  <c r="C67" i="1"/>
  <c r="D67" i="1"/>
  <c r="E67" i="1"/>
  <c r="F67" i="1"/>
  <c r="G67" i="1"/>
  <c r="I67" i="1"/>
  <c r="B68" i="1"/>
  <c r="C68" i="1"/>
  <c r="D68" i="1"/>
  <c r="E68" i="1"/>
  <c r="F68" i="1"/>
  <c r="G68" i="1"/>
  <c r="I68" i="1"/>
  <c r="B69" i="1"/>
  <c r="C69" i="1"/>
  <c r="D69" i="1"/>
  <c r="E69" i="1"/>
  <c r="F69" i="1"/>
  <c r="G69" i="1"/>
  <c r="I69" i="1"/>
  <c r="B70" i="1"/>
  <c r="C70" i="1"/>
  <c r="D70" i="1"/>
  <c r="E70" i="1"/>
  <c r="F70" i="1"/>
  <c r="G70" i="1"/>
  <c r="I70" i="1"/>
  <c r="B71" i="1"/>
  <c r="C71" i="1"/>
  <c r="D71" i="1"/>
  <c r="E71" i="1"/>
  <c r="F71" i="1"/>
  <c r="G71" i="1"/>
  <c r="I71" i="1"/>
  <c r="B72" i="1"/>
  <c r="C72" i="1"/>
  <c r="D72" i="1"/>
  <c r="E72" i="1"/>
  <c r="F72" i="1"/>
  <c r="G72" i="1"/>
  <c r="I72" i="1"/>
  <c r="B73" i="1"/>
  <c r="C73" i="1"/>
  <c r="D73" i="1"/>
  <c r="E73" i="1"/>
  <c r="F73" i="1"/>
  <c r="G73" i="1"/>
  <c r="I73" i="1"/>
  <c r="B56" i="1"/>
  <c r="C56" i="1"/>
  <c r="D56" i="1"/>
  <c r="E56" i="1"/>
  <c r="F56" i="1"/>
  <c r="G56" i="1"/>
  <c r="I56" i="1"/>
  <c r="B61" i="1"/>
  <c r="C61" i="1"/>
  <c r="D61" i="1"/>
  <c r="E61" i="1"/>
  <c r="F61" i="1"/>
  <c r="G61" i="1"/>
  <c r="I61" i="1"/>
  <c r="B76" i="1"/>
  <c r="C76" i="1"/>
  <c r="D76" i="1"/>
  <c r="E76" i="1"/>
  <c r="F76" i="1"/>
  <c r="G76" i="1"/>
  <c r="I76" i="1"/>
  <c r="B77" i="1"/>
  <c r="C77" i="1"/>
  <c r="D77" i="1"/>
  <c r="E77" i="1"/>
  <c r="F77" i="1"/>
  <c r="G77" i="1"/>
  <c r="I77" i="1"/>
  <c r="B78" i="1"/>
  <c r="C78" i="1"/>
  <c r="D78" i="1"/>
  <c r="E78" i="1"/>
  <c r="F78" i="1"/>
  <c r="G78" i="1"/>
  <c r="I78" i="1"/>
  <c r="B79" i="1"/>
  <c r="C79" i="1"/>
  <c r="D79" i="1"/>
  <c r="E79" i="1"/>
  <c r="F79" i="1"/>
  <c r="G79" i="1"/>
  <c r="I79" i="1"/>
  <c r="B80" i="1"/>
  <c r="C80" i="1"/>
  <c r="D80" i="1"/>
  <c r="E80" i="1"/>
  <c r="F80" i="1"/>
  <c r="G80" i="1"/>
  <c r="I80" i="1"/>
  <c r="B52" i="1"/>
  <c r="C52" i="1"/>
  <c r="D52" i="1"/>
  <c r="E52" i="1"/>
  <c r="F52" i="1"/>
  <c r="G52" i="1"/>
  <c r="I52" i="1"/>
  <c r="B64" i="1"/>
  <c r="C64" i="1"/>
  <c r="D64" i="1"/>
  <c r="E64" i="1"/>
  <c r="F64" i="1"/>
  <c r="G64" i="1"/>
  <c r="I64" i="1"/>
  <c r="B65" i="1"/>
  <c r="C65" i="1"/>
  <c r="D65" i="1"/>
  <c r="E65" i="1"/>
  <c r="F65" i="1"/>
  <c r="G65" i="1"/>
  <c r="I65" i="1"/>
  <c r="B81" i="1"/>
  <c r="C81" i="1"/>
  <c r="D81" i="1"/>
  <c r="E81" i="1"/>
  <c r="F81" i="1"/>
  <c r="G81" i="1"/>
  <c r="I81" i="1"/>
  <c r="B85" i="1"/>
  <c r="C85" i="1"/>
  <c r="D85" i="1"/>
  <c r="E85" i="1"/>
  <c r="F85" i="1"/>
  <c r="G85" i="1"/>
  <c r="I85" i="1"/>
  <c r="B86" i="1"/>
  <c r="C86" i="1"/>
  <c r="D86" i="1"/>
  <c r="E86" i="1"/>
  <c r="F86" i="1"/>
  <c r="G86" i="1"/>
  <c r="I86" i="1"/>
  <c r="B87" i="1"/>
  <c r="C87" i="1"/>
  <c r="D87" i="1"/>
  <c r="E87" i="1"/>
  <c r="F87" i="1"/>
  <c r="G87" i="1"/>
  <c r="I87" i="1"/>
  <c r="B88" i="1"/>
  <c r="C88" i="1"/>
  <c r="D88" i="1"/>
  <c r="E88" i="1"/>
  <c r="F88" i="1"/>
  <c r="G88" i="1"/>
  <c r="I88" i="1"/>
  <c r="B89" i="1"/>
  <c r="C89" i="1"/>
  <c r="D89" i="1"/>
  <c r="E89" i="1"/>
  <c r="F89" i="1"/>
  <c r="G89" i="1"/>
  <c r="I89" i="1"/>
  <c r="B90" i="1"/>
  <c r="C90" i="1"/>
  <c r="D90" i="1"/>
  <c r="E90" i="1"/>
  <c r="F90" i="1"/>
  <c r="G90" i="1"/>
  <c r="I90" i="1"/>
  <c r="B91" i="1"/>
  <c r="C91" i="1"/>
  <c r="D91" i="1"/>
  <c r="E91" i="1"/>
  <c r="F91" i="1"/>
  <c r="G91" i="1"/>
  <c r="I91" i="1"/>
  <c r="B92" i="1"/>
  <c r="C92" i="1"/>
  <c r="D92" i="1"/>
  <c r="E92" i="1"/>
  <c r="F92" i="1"/>
  <c r="G92" i="1"/>
  <c r="I92" i="1"/>
  <c r="B93" i="1"/>
  <c r="C93" i="1"/>
  <c r="D93" i="1"/>
  <c r="E93" i="1"/>
  <c r="F93" i="1"/>
  <c r="G93" i="1"/>
  <c r="I93" i="1"/>
  <c r="B94" i="1"/>
  <c r="C94" i="1"/>
  <c r="D94" i="1"/>
  <c r="E94" i="1"/>
  <c r="F94" i="1"/>
  <c r="G94" i="1"/>
  <c r="I94" i="1"/>
  <c r="B95" i="1"/>
  <c r="C95" i="1"/>
  <c r="D95" i="1"/>
  <c r="E95" i="1"/>
  <c r="F95" i="1"/>
  <c r="G95" i="1"/>
  <c r="I95" i="1"/>
  <c r="B96" i="1"/>
  <c r="C96" i="1"/>
  <c r="D96" i="1"/>
  <c r="E96" i="1"/>
  <c r="F96" i="1"/>
  <c r="G96" i="1"/>
  <c r="I96" i="1"/>
  <c r="B97" i="1"/>
  <c r="C97" i="1"/>
  <c r="D97" i="1"/>
  <c r="E97" i="1"/>
  <c r="F97" i="1"/>
  <c r="G97" i="1"/>
  <c r="I97" i="1"/>
  <c r="B98" i="1"/>
  <c r="C98" i="1"/>
  <c r="D98" i="1"/>
  <c r="E98" i="1"/>
  <c r="F98" i="1"/>
  <c r="G98" i="1"/>
  <c r="I98" i="1"/>
  <c r="B99" i="1"/>
  <c r="C99" i="1"/>
  <c r="D99" i="1"/>
  <c r="E99" i="1"/>
  <c r="F99" i="1"/>
  <c r="G99" i="1"/>
  <c r="I99" i="1"/>
  <c r="B45" i="1"/>
  <c r="C45" i="1"/>
  <c r="D45" i="1"/>
  <c r="E45" i="1"/>
  <c r="F45" i="1"/>
  <c r="G45" i="1"/>
  <c r="I45" i="1"/>
  <c r="B100" i="1" l="1"/>
  <c r="C100" i="1"/>
  <c r="D100" i="1"/>
  <c r="E100" i="1"/>
  <c r="F100" i="1"/>
  <c r="G100" i="1"/>
  <c r="I100" i="1"/>
  <c r="B6" i="1" l="1"/>
  <c r="C6" i="1"/>
  <c r="D6" i="1"/>
  <c r="E6" i="1"/>
  <c r="F6" i="1"/>
  <c r="G6" i="1"/>
  <c r="I6" i="1"/>
  <c r="C10" i="43" l="1"/>
  <c r="I10" i="43"/>
  <c r="E11" i="43"/>
  <c r="C12" i="43"/>
  <c r="I12" i="43"/>
  <c r="E13" i="43"/>
  <c r="C14" i="43"/>
  <c r="I14" i="43"/>
  <c r="E15" i="43"/>
  <c r="D14" i="43"/>
  <c r="G15" i="43"/>
  <c r="B10" i="43"/>
  <c r="B12" i="43"/>
  <c r="B14" i="43"/>
  <c r="D10" i="43"/>
  <c r="B11" i="43"/>
  <c r="G11" i="43"/>
  <c r="D12" i="43"/>
  <c r="B13" i="43"/>
  <c r="G13" i="43"/>
  <c r="B15" i="43"/>
  <c r="D11" i="43"/>
  <c r="G12" i="43"/>
  <c r="G14" i="43"/>
  <c r="E10" i="43"/>
  <c r="C11" i="43"/>
  <c r="I11" i="43"/>
  <c r="E12" i="43"/>
  <c r="C13" i="43"/>
  <c r="I13" i="43"/>
  <c r="E14" i="43"/>
  <c r="C15" i="43"/>
  <c r="I15" i="43"/>
  <c r="G10" i="43"/>
  <c r="D13" i="43"/>
  <c r="D15" i="43"/>
  <c r="G13" i="35"/>
  <c r="B24" i="45"/>
  <c r="D24" i="45"/>
  <c r="C24" i="45"/>
  <c r="G12" i="35"/>
  <c r="E24" i="45"/>
  <c r="D11" i="9"/>
  <c r="C27" i="11"/>
  <c r="D27" i="11"/>
  <c r="B27" i="11"/>
  <c r="E27" i="11"/>
  <c r="G17" i="11"/>
  <c r="I23" i="11" l="1"/>
  <c r="G23" i="11"/>
  <c r="I15" i="11"/>
  <c r="D13" i="48"/>
  <c r="C13" i="48"/>
  <c r="G15" i="48"/>
  <c r="E16" i="48"/>
  <c r="C12" i="48"/>
  <c r="B13" i="48"/>
  <c r="B12" i="48"/>
  <c r="I12" i="48"/>
  <c r="D15" i="48"/>
  <c r="C15" i="48"/>
  <c r="B15" i="48"/>
  <c r="E11" i="48"/>
  <c r="D14" i="48"/>
  <c r="C14" i="48"/>
  <c r="E10" i="48"/>
  <c r="B14" i="48"/>
  <c r="G13" i="48"/>
  <c r="C16" i="48"/>
  <c r="G12" i="48"/>
  <c r="E15" i="48"/>
  <c r="D16" i="48"/>
  <c r="I11" i="48"/>
  <c r="E14" i="48"/>
  <c r="B16" i="48"/>
  <c r="I13" i="48"/>
  <c r="G11" i="48"/>
  <c r="I14" i="48"/>
  <c r="D11" i="48"/>
  <c r="G14" i="48"/>
  <c r="C11" i="48"/>
  <c r="B11" i="48"/>
  <c r="I10" i="48"/>
  <c r="G10" i="48"/>
  <c r="D10" i="48"/>
  <c r="E12" i="48"/>
  <c r="B10" i="48"/>
  <c r="E13" i="48"/>
  <c r="I15" i="48"/>
  <c r="C10" i="48"/>
  <c r="D12" i="48"/>
  <c r="B12" i="35"/>
  <c r="C12" i="35"/>
  <c r="D12" i="35"/>
  <c r="E12" i="35"/>
  <c r="I12" i="35"/>
  <c r="D11" i="35"/>
  <c r="B13" i="35"/>
  <c r="D14" i="35"/>
  <c r="G11" i="35"/>
  <c r="B14" i="35"/>
  <c r="C11" i="35"/>
  <c r="E13" i="35"/>
  <c r="E11" i="35"/>
  <c r="C13" i="35"/>
  <c r="I13" i="35"/>
  <c r="E14" i="35"/>
  <c r="B11" i="35"/>
  <c r="D13" i="35"/>
  <c r="G14" i="35"/>
  <c r="I11" i="35"/>
  <c r="C14" i="35"/>
  <c r="I14" i="35"/>
  <c r="C26" i="45"/>
  <c r="E25" i="45"/>
  <c r="E23" i="45"/>
  <c r="I22" i="45"/>
  <c r="C22" i="45"/>
  <c r="E21" i="45"/>
  <c r="I20" i="45"/>
  <c r="C20" i="45"/>
  <c r="E19" i="45"/>
  <c r="I18" i="45"/>
  <c r="C18" i="45"/>
  <c r="E17" i="45"/>
  <c r="I16" i="45"/>
  <c r="C16" i="45"/>
  <c r="E15" i="45"/>
  <c r="I14" i="45"/>
  <c r="C14" i="45"/>
  <c r="E13" i="45"/>
  <c r="I12" i="45"/>
  <c r="C12" i="45"/>
  <c r="E11" i="45"/>
  <c r="I10" i="45"/>
  <c r="C10" i="45"/>
  <c r="B26" i="45"/>
  <c r="D25" i="45"/>
  <c r="D23" i="45"/>
  <c r="G22" i="45"/>
  <c r="B22" i="45"/>
  <c r="D21" i="45"/>
  <c r="G20" i="45"/>
  <c r="B20" i="45"/>
  <c r="D19" i="45"/>
  <c r="G18" i="45"/>
  <c r="B18" i="45"/>
  <c r="D17" i="45"/>
  <c r="G16" i="45"/>
  <c r="B16" i="45"/>
  <c r="D15" i="45"/>
  <c r="G14" i="45"/>
  <c r="B14" i="45"/>
  <c r="D13" i="45"/>
  <c r="G12" i="45"/>
  <c r="B12" i="45"/>
  <c r="D11" i="45"/>
  <c r="G10" i="45"/>
  <c r="B10" i="45"/>
  <c r="E26" i="45"/>
  <c r="C25" i="45"/>
  <c r="I23" i="45"/>
  <c r="C23" i="45"/>
  <c r="E22" i="45"/>
  <c r="I21" i="45"/>
  <c r="C21" i="45"/>
  <c r="E20" i="45"/>
  <c r="I19" i="45"/>
  <c r="C19" i="45"/>
  <c r="E18" i="45"/>
  <c r="I17" i="45"/>
  <c r="C17" i="45"/>
  <c r="E16" i="45"/>
  <c r="I15" i="45"/>
  <c r="C15" i="45"/>
  <c r="E14" i="45"/>
  <c r="I13" i="45"/>
  <c r="C13" i="45"/>
  <c r="E12" i="45"/>
  <c r="I11" i="45"/>
  <c r="C11" i="45"/>
  <c r="E10" i="45"/>
  <c r="D26" i="45"/>
  <c r="B25" i="45"/>
  <c r="G23" i="45"/>
  <c r="B23" i="45"/>
  <c r="D22" i="45"/>
  <c r="G21" i="45"/>
  <c r="B19" i="45"/>
  <c r="D16" i="45"/>
  <c r="G13" i="45"/>
  <c r="B11" i="45"/>
  <c r="B21" i="45"/>
  <c r="D18" i="45"/>
  <c r="G15" i="45"/>
  <c r="B13" i="45"/>
  <c r="D10" i="45"/>
  <c r="D20" i="45"/>
  <c r="G17" i="45"/>
  <c r="B15" i="45"/>
  <c r="D12" i="45"/>
  <c r="G19" i="45"/>
  <c r="B17" i="45"/>
  <c r="D14" i="45"/>
  <c r="G11" i="45"/>
  <c r="I13" i="9"/>
  <c r="E26" i="11"/>
  <c r="E18" i="11"/>
  <c r="E10" i="35"/>
  <c r="E17" i="44"/>
  <c r="E13" i="24"/>
  <c r="C12" i="44"/>
  <c r="G12" i="24"/>
  <c r="B10" i="9"/>
  <c r="E12" i="9"/>
  <c r="C16" i="44"/>
  <c r="B10" i="11"/>
  <c r="C13" i="11"/>
  <c r="C21" i="11"/>
  <c r="B10" i="24"/>
  <c r="I11" i="24"/>
  <c r="C11" i="9"/>
  <c r="I14" i="44"/>
  <c r="G10" i="24"/>
  <c r="C11" i="24"/>
  <c r="E13" i="44"/>
  <c r="C29" i="11"/>
  <c r="G10" i="35"/>
  <c r="D14" i="24"/>
  <c r="B15" i="24"/>
  <c r="G15" i="24"/>
  <c r="D16" i="24"/>
  <c r="B17" i="24"/>
  <c r="G17" i="24"/>
  <c r="D11" i="11"/>
  <c r="B12" i="11"/>
  <c r="G12" i="11"/>
  <c r="D13" i="11"/>
  <c r="B14" i="11"/>
  <c r="G14" i="11"/>
  <c r="D15" i="11"/>
  <c r="B16" i="11"/>
  <c r="G16" i="11"/>
  <c r="D17" i="11"/>
  <c r="B18" i="11"/>
  <c r="G18" i="11"/>
  <c r="D19" i="11"/>
  <c r="B20" i="11"/>
  <c r="G20" i="11"/>
  <c r="D21" i="11"/>
  <c r="B22" i="11"/>
  <c r="G22" i="11"/>
  <c r="D23" i="11"/>
  <c r="B24" i="11"/>
  <c r="G24" i="11"/>
  <c r="D25" i="11"/>
  <c r="B26" i="11"/>
  <c r="G26" i="11"/>
  <c r="B28" i="11"/>
  <c r="E14" i="24"/>
  <c r="C15" i="24"/>
  <c r="I15" i="24"/>
  <c r="E16" i="24"/>
  <c r="C17" i="24"/>
  <c r="I17" i="24"/>
  <c r="E11" i="11"/>
  <c r="C12" i="11"/>
  <c r="I12" i="11"/>
  <c r="E13" i="11"/>
  <c r="C14" i="11"/>
  <c r="I14" i="11"/>
  <c r="E15" i="11"/>
  <c r="C16" i="11"/>
  <c r="I16" i="11"/>
  <c r="E17" i="11"/>
  <c r="C18" i="11"/>
  <c r="I18" i="11"/>
  <c r="E19" i="11"/>
  <c r="C20" i="11"/>
  <c r="I20" i="11"/>
  <c r="E21" i="11"/>
  <c r="C22" i="11"/>
  <c r="I22" i="11"/>
  <c r="E23" i="11"/>
  <c r="C24" i="11"/>
  <c r="I24" i="11"/>
  <c r="E25" i="11"/>
  <c r="C26" i="11"/>
  <c r="I26" i="11"/>
  <c r="C28" i="11"/>
  <c r="E29" i="11"/>
  <c r="D10" i="11"/>
  <c r="C16" i="43"/>
  <c r="C11" i="44"/>
  <c r="I11" i="44"/>
  <c r="E12" i="44"/>
  <c r="C13" i="44"/>
  <c r="I13" i="44"/>
  <c r="E14" i="44"/>
  <c r="C15" i="44"/>
  <c r="I15" i="44"/>
  <c r="E16" i="44"/>
  <c r="C17" i="44"/>
  <c r="I17" i="44"/>
  <c r="E18" i="44"/>
  <c r="G10" i="44"/>
  <c r="B10" i="44"/>
  <c r="E11" i="9"/>
  <c r="C12" i="9"/>
  <c r="I12" i="9"/>
  <c r="E13" i="9"/>
  <c r="D14" i="9"/>
  <c r="I10" i="9"/>
  <c r="C10" i="9"/>
  <c r="B14" i="24"/>
  <c r="G14" i="24"/>
  <c r="D15" i="24"/>
  <c r="B16" i="24"/>
  <c r="G16" i="24"/>
  <c r="D17" i="24"/>
  <c r="B11" i="11"/>
  <c r="G11" i="11"/>
  <c r="D12" i="11"/>
  <c r="B13" i="11"/>
  <c r="G13" i="11"/>
  <c r="D14" i="11"/>
  <c r="B15" i="11"/>
  <c r="G15" i="11"/>
  <c r="D16" i="11"/>
  <c r="B17" i="11"/>
  <c r="D18" i="11"/>
  <c r="B19" i="11"/>
  <c r="G19" i="11"/>
  <c r="D20" i="11"/>
  <c r="B21" i="11"/>
  <c r="G21" i="11"/>
  <c r="D22" i="11"/>
  <c r="B23" i="11"/>
  <c r="D24" i="11"/>
  <c r="B25" i="11"/>
  <c r="G25" i="11"/>
  <c r="D26" i="11"/>
  <c r="D28" i="11"/>
  <c r="B29" i="11"/>
  <c r="I10" i="11"/>
  <c r="C10" i="11"/>
  <c r="D16" i="43"/>
  <c r="D11" i="44"/>
  <c r="B12" i="44"/>
  <c r="G12" i="44"/>
  <c r="D13" i="44"/>
  <c r="B14" i="44"/>
  <c r="G14" i="44"/>
  <c r="D15" i="44"/>
  <c r="B16" i="44"/>
  <c r="G16" i="44"/>
  <c r="D17" i="44"/>
  <c r="B18" i="44"/>
  <c r="E10" i="44"/>
  <c r="B11" i="9"/>
  <c r="G11" i="9"/>
  <c r="D12" i="9"/>
  <c r="B13" i="9"/>
  <c r="G13" i="9"/>
  <c r="E14" i="9"/>
  <c r="G10" i="9"/>
  <c r="B14" i="9"/>
  <c r="B10" i="35"/>
  <c r="I10" i="35"/>
  <c r="C10" i="24"/>
  <c r="I10" i="24"/>
  <c r="D13" i="24"/>
  <c r="E12" i="24"/>
  <c r="G11" i="24"/>
  <c r="B11" i="24"/>
  <c r="D10" i="9"/>
  <c r="I14" i="9"/>
  <c r="D13" i="9"/>
  <c r="B12" i="9"/>
  <c r="C10" i="44"/>
  <c r="D18" i="44"/>
  <c r="B17" i="44"/>
  <c r="G15" i="44"/>
  <c r="D14" i="44"/>
  <c r="B13" i="44"/>
  <c r="G11" i="44"/>
  <c r="E10" i="11"/>
  <c r="E28" i="11"/>
  <c r="I25" i="11"/>
  <c r="C23" i="11"/>
  <c r="E20" i="11"/>
  <c r="I17" i="11"/>
  <c r="C15" i="11"/>
  <c r="E12" i="11"/>
  <c r="I16" i="24"/>
  <c r="C14" i="24"/>
  <c r="C13" i="24"/>
  <c r="E11" i="24"/>
  <c r="E10" i="9"/>
  <c r="G14" i="9"/>
  <c r="C13" i="9"/>
  <c r="I11" i="9"/>
  <c r="D10" i="44"/>
  <c r="C18" i="44"/>
  <c r="I16" i="44"/>
  <c r="E15" i="44"/>
  <c r="C14" i="44"/>
  <c r="E11" i="44"/>
  <c r="E16" i="43"/>
  <c r="G10" i="11"/>
  <c r="C25" i="11"/>
  <c r="E22" i="11"/>
  <c r="I19" i="11"/>
  <c r="C17" i="11"/>
  <c r="E14" i="11"/>
  <c r="I11" i="11"/>
  <c r="C16" i="24"/>
  <c r="E17" i="24"/>
  <c r="I14" i="24"/>
  <c r="C10" i="35"/>
  <c r="D10" i="24"/>
  <c r="I13" i="24"/>
  <c r="D12" i="24"/>
  <c r="D10" i="35"/>
  <c r="E10" i="24"/>
  <c r="G13" i="24"/>
  <c r="I12" i="24"/>
  <c r="C12" i="24"/>
  <c r="D11" i="24"/>
  <c r="C14" i="9"/>
  <c r="G12" i="9"/>
  <c r="I10" i="44"/>
  <c r="G17" i="44"/>
  <c r="D16" i="44"/>
  <c r="B15" i="44"/>
  <c r="G13" i="44"/>
  <c r="D12" i="44"/>
  <c r="B11" i="44"/>
  <c r="B16" i="43"/>
  <c r="D29" i="11"/>
  <c r="E24" i="11"/>
  <c r="I21" i="11"/>
  <c r="C19" i="11"/>
  <c r="E16" i="11"/>
  <c r="I13" i="11"/>
  <c r="C11" i="11"/>
  <c r="E15" i="24"/>
  <c r="B13" i="24"/>
  <c r="B12" i="24"/>
</calcChain>
</file>

<file path=xl/sharedStrings.xml><?xml version="1.0" encoding="utf-8"?>
<sst xmlns="http://schemas.openxmlformats.org/spreadsheetml/2006/main" count="1377" uniqueCount="360">
  <si>
    <t>Date</t>
  </si>
  <si>
    <t>Heure</t>
  </si>
  <si>
    <t>Catégorie</t>
  </si>
  <si>
    <t>Endroit</t>
  </si>
  <si>
    <t>VS</t>
  </si>
  <si>
    <t>Receveur</t>
  </si>
  <si>
    <t>Visiteur</t>
  </si>
  <si>
    <t>St-Basile</t>
  </si>
  <si>
    <t># Partie</t>
  </si>
  <si>
    <t xml:space="preserve">     St-Basile</t>
  </si>
  <si>
    <t>9h00</t>
  </si>
  <si>
    <t>8h00</t>
  </si>
  <si>
    <t>10h00</t>
  </si>
  <si>
    <t xml:space="preserve">     MOUSTIQUE</t>
  </si>
  <si>
    <t xml:space="preserve">          INTER B</t>
  </si>
  <si>
    <t xml:space="preserve">                          St-Bruno</t>
  </si>
  <si>
    <t>MOU01</t>
  </si>
  <si>
    <t>MOU02</t>
  </si>
  <si>
    <t>MOU03</t>
  </si>
  <si>
    <t>MOU04</t>
  </si>
  <si>
    <t>MOU05</t>
  </si>
  <si>
    <t>MOU06</t>
  </si>
  <si>
    <t>INB01</t>
  </si>
  <si>
    <t>INB02</t>
  </si>
  <si>
    <t>INB03</t>
  </si>
  <si>
    <t>INB04</t>
  </si>
  <si>
    <t>INB05</t>
  </si>
  <si>
    <t>INB06</t>
  </si>
  <si>
    <t>INB07</t>
  </si>
  <si>
    <t>Intrépides</t>
  </si>
  <si>
    <t>Ste-Julie</t>
  </si>
  <si>
    <t>Total</t>
  </si>
  <si>
    <t>Rang</t>
  </si>
  <si>
    <t>Partie</t>
  </si>
  <si>
    <t>19h00</t>
  </si>
  <si>
    <t>ATA01</t>
  </si>
  <si>
    <t>16h00</t>
  </si>
  <si>
    <t>9h40</t>
  </si>
  <si>
    <t>10h40</t>
  </si>
  <si>
    <t>petite glace</t>
  </si>
  <si>
    <t>12h30</t>
  </si>
  <si>
    <t>12h15</t>
  </si>
  <si>
    <t>La Capitale</t>
  </si>
  <si>
    <t>11h15</t>
  </si>
  <si>
    <t>INB10</t>
  </si>
  <si>
    <t>INB08</t>
  </si>
  <si>
    <t>INB09</t>
  </si>
  <si>
    <t>INB11</t>
  </si>
  <si>
    <t>11h00</t>
  </si>
  <si>
    <t>20h00</t>
  </si>
  <si>
    <t>INB12</t>
  </si>
  <si>
    <t>INB13</t>
  </si>
  <si>
    <t>INB14</t>
  </si>
  <si>
    <t>INB15</t>
  </si>
  <si>
    <t>INB16</t>
  </si>
  <si>
    <t>21h00</t>
  </si>
  <si>
    <t>18h30</t>
  </si>
  <si>
    <t>19h30</t>
  </si>
  <si>
    <t>15h00</t>
  </si>
  <si>
    <t>13h15</t>
  </si>
  <si>
    <t>19h15</t>
  </si>
  <si>
    <t>Moustique</t>
  </si>
  <si>
    <t>15h40</t>
  </si>
  <si>
    <t>16h40</t>
  </si>
  <si>
    <t>4 Cités</t>
  </si>
  <si>
    <t>ATA02</t>
  </si>
  <si>
    <t>ATA03</t>
  </si>
  <si>
    <t>ATA04</t>
  </si>
  <si>
    <t>ATA05</t>
  </si>
  <si>
    <t>ATA06</t>
  </si>
  <si>
    <t>ATA07</t>
  </si>
  <si>
    <t>ATA08</t>
  </si>
  <si>
    <t>ATA09</t>
  </si>
  <si>
    <t>Thetford Mines</t>
  </si>
  <si>
    <t>BEA01</t>
  </si>
  <si>
    <t>INA01</t>
  </si>
  <si>
    <t>BKRA 2</t>
  </si>
  <si>
    <t xml:space="preserve">           Novice B</t>
  </si>
  <si>
    <t>NOB01</t>
  </si>
  <si>
    <t>NOB07</t>
  </si>
  <si>
    <t xml:space="preserve">           Atome A</t>
  </si>
  <si>
    <t xml:space="preserve">          Horaire Tournoi 2025</t>
  </si>
  <si>
    <t>INB17</t>
  </si>
  <si>
    <t>INB18</t>
  </si>
  <si>
    <t>INB19</t>
  </si>
  <si>
    <t>INB20</t>
  </si>
  <si>
    <t>Atome A</t>
  </si>
  <si>
    <t>Novice B</t>
  </si>
  <si>
    <t>2e</t>
  </si>
  <si>
    <t>1er</t>
  </si>
  <si>
    <t>Inter B</t>
  </si>
  <si>
    <t>Gagnant INB20</t>
  </si>
  <si>
    <t>Gagnant INB19</t>
  </si>
  <si>
    <t>Inter A</t>
  </si>
  <si>
    <t>B2</t>
  </si>
  <si>
    <t>St-Bruno</t>
  </si>
  <si>
    <t>14h15</t>
  </si>
  <si>
    <t>15h15</t>
  </si>
  <si>
    <t>17h15</t>
  </si>
  <si>
    <t>14h00</t>
  </si>
  <si>
    <t>18h15</t>
  </si>
  <si>
    <t>20h15</t>
  </si>
  <si>
    <t>21h15</t>
  </si>
  <si>
    <t>**** ne compte pas pour Intrépides</t>
  </si>
  <si>
    <t>16h30</t>
  </si>
  <si>
    <t>17h30</t>
  </si>
  <si>
    <t>8h40</t>
  </si>
  <si>
    <t>MOU07</t>
  </si>
  <si>
    <t>MOU08</t>
  </si>
  <si>
    <t>mercredi 28 janvier</t>
  </si>
  <si>
    <t>jeudi 29 janvier</t>
  </si>
  <si>
    <t>vendredi 30 janvier</t>
  </si>
  <si>
    <t>samedi 31 janvier</t>
  </si>
  <si>
    <t>dimanche 1er février</t>
  </si>
  <si>
    <t>BKRA 1</t>
  </si>
  <si>
    <t>Lévis 1</t>
  </si>
  <si>
    <t>Lévis 2</t>
  </si>
  <si>
    <t>LSH</t>
  </si>
  <si>
    <t>FYRA</t>
  </si>
  <si>
    <t>Benjamine B</t>
  </si>
  <si>
    <t>BEB07</t>
  </si>
  <si>
    <t>BEB01</t>
  </si>
  <si>
    <t>BEB02</t>
  </si>
  <si>
    <t>BEB03</t>
  </si>
  <si>
    <t>BEB04</t>
  </si>
  <si>
    <t>BEB05</t>
  </si>
  <si>
    <t>BEB06</t>
  </si>
  <si>
    <t>Team NB</t>
  </si>
  <si>
    <t>Pierrefonds</t>
  </si>
  <si>
    <t>Gatineau</t>
  </si>
  <si>
    <t>Roussillon</t>
  </si>
  <si>
    <t>Moustique 4 équipes</t>
  </si>
  <si>
    <t>6 heures</t>
  </si>
  <si>
    <t>Intrépides R</t>
  </si>
  <si>
    <t>R1</t>
  </si>
  <si>
    <t>RB</t>
  </si>
  <si>
    <t>Intrépides B</t>
  </si>
  <si>
    <t>finale</t>
  </si>
  <si>
    <t>Moustique 6 équipes</t>
  </si>
  <si>
    <t>9 heures</t>
  </si>
  <si>
    <t>1 4</t>
  </si>
  <si>
    <t>1 5</t>
  </si>
  <si>
    <t>samedi am</t>
  </si>
  <si>
    <t>samedi pm</t>
  </si>
  <si>
    <t>2 4</t>
  </si>
  <si>
    <t>3 équipes</t>
  </si>
  <si>
    <t>7 heures</t>
  </si>
  <si>
    <t>à 4 parties</t>
  </si>
  <si>
    <t>1 2</t>
  </si>
  <si>
    <t xml:space="preserve">1 3 </t>
  </si>
  <si>
    <t xml:space="preserve">1 2 </t>
  </si>
  <si>
    <t xml:space="preserve">2 3 </t>
  </si>
  <si>
    <t>4 équipes</t>
  </si>
  <si>
    <t>à 3 parties</t>
  </si>
  <si>
    <t>à 4 parties garanties</t>
  </si>
  <si>
    <t>3 4</t>
  </si>
  <si>
    <t>demi finale</t>
  </si>
  <si>
    <t>2 3</t>
  </si>
  <si>
    <t>gagnant- gagnant</t>
  </si>
  <si>
    <t>5 équipes</t>
  </si>
  <si>
    <t>à 3 parties, 1 équipe doit avoir 4 match</t>
  </si>
  <si>
    <t>11 heures</t>
  </si>
  <si>
    <t xml:space="preserve">2 5 </t>
  </si>
  <si>
    <t>3 5</t>
  </si>
  <si>
    <t xml:space="preserve">4 5 </t>
  </si>
  <si>
    <t>6 équipes</t>
  </si>
  <si>
    <t>10 heures</t>
  </si>
  <si>
    <t>à 3 parties avec finale d'or seulement</t>
  </si>
  <si>
    <t>12 heures</t>
  </si>
  <si>
    <t>à 3 parties avec demi finale</t>
  </si>
  <si>
    <t xml:space="preserve">1 6 </t>
  </si>
  <si>
    <t>2 5</t>
  </si>
  <si>
    <t xml:space="preserve">2 6 </t>
  </si>
  <si>
    <t xml:space="preserve">3 4 </t>
  </si>
  <si>
    <t xml:space="preserve">3 6 </t>
  </si>
  <si>
    <t>13 heures</t>
  </si>
  <si>
    <t>4 parties avec finale d'or seulement</t>
  </si>
  <si>
    <t>15 heures</t>
  </si>
  <si>
    <t xml:space="preserve">4 parties avec demi finale </t>
  </si>
  <si>
    <t>7 équipes</t>
  </si>
  <si>
    <t>à 3 parties avec finale d'or seulement, 1 équipe doit avoir 4 match</t>
  </si>
  <si>
    <t>14 heures</t>
  </si>
  <si>
    <t>à 3 parties avec demi finale,  1 équipe doit avoir 4 match</t>
  </si>
  <si>
    <t>4 7</t>
  </si>
  <si>
    <t xml:space="preserve">5 7 </t>
  </si>
  <si>
    <t>6 7</t>
  </si>
  <si>
    <t>17h</t>
  </si>
  <si>
    <t>à 4 parties avec demi finale</t>
  </si>
  <si>
    <t>8 équipes</t>
  </si>
  <si>
    <t>2 pool</t>
  </si>
  <si>
    <t>Pool A</t>
  </si>
  <si>
    <t>Pool B</t>
  </si>
  <si>
    <t>Demi finale</t>
  </si>
  <si>
    <t>A1 B2</t>
  </si>
  <si>
    <t>B1 A2</t>
  </si>
  <si>
    <t>Finale</t>
  </si>
  <si>
    <t>10 équipes</t>
  </si>
  <si>
    <t>18 heures</t>
  </si>
  <si>
    <t>attention 1 match inter pool</t>
  </si>
  <si>
    <t>23 heures</t>
  </si>
  <si>
    <t>4 4</t>
  </si>
  <si>
    <t>11 équipes</t>
  </si>
  <si>
    <t>20h</t>
  </si>
  <si>
    <t>à 3 parties avec demi finales, 1 équipe doit avoir 4 match</t>
  </si>
  <si>
    <t>1 11</t>
  </si>
  <si>
    <t>1 7</t>
  </si>
  <si>
    <t>1 10</t>
  </si>
  <si>
    <t>2 9</t>
  </si>
  <si>
    <t>2 6</t>
  </si>
  <si>
    <t xml:space="preserve">3 8 </t>
  </si>
  <si>
    <t>3 10</t>
  </si>
  <si>
    <t>3 11</t>
  </si>
  <si>
    <t xml:space="preserve">5 8 </t>
  </si>
  <si>
    <t>5 10</t>
  </si>
  <si>
    <t>6 9</t>
  </si>
  <si>
    <t>7 11</t>
  </si>
  <si>
    <t xml:space="preserve">8 9 </t>
  </si>
  <si>
    <t>L'onglet Tournoi contient des formules qui prennent les matchs des onglets St-Basile et St-Bruno</t>
  </si>
  <si>
    <t>Quand on ajoute ou supprime des lignes dans les onglets St-Basile et St-Bruno il faut refaire un copier-coller dans l'onglet Tournoi pour que les formules suivent</t>
  </si>
  <si>
    <t>Dans les onglets des catégories, il faut monter le tableau en bas avec les équipes qu'on a. Pas de formules dans ce tableau</t>
  </si>
  <si>
    <t>Les matchs sont inscrites dans les onglets St-Basile et St-Bruno</t>
  </si>
  <si>
    <t>C'est la colonne F dans les onglets des catégories qui va chercher les matchs dans l'onglet Tournoi à l'aide d'une recherche verticale</t>
  </si>
  <si>
    <t>Les catégories suivantes ont 4 match, Benjamine A, Junior A, Cadette A, Open A, Junior AA, cadette AA, ainsi que les catégories à 3 équipes (exceptionnel et toutes les équipes doivent accepter sinon la catégorie est annulée). Toutes les autres catégories ont 3 matchs</t>
  </si>
  <si>
    <t>Une fois le nombre d'équipe inscrit, vérifier l'onglet nombre de parties pour savoir le nombre de partie ce qui déterminera le nombre de ligne dans le tableau du haut. Faire des copier-coller pour bon nombre de partie</t>
  </si>
  <si>
    <t>Dans les onglets des catégories, dans le tableau du haut la seule colonne qu'on doit écrire c'est la colonne F, numéro de partie. Les numéro sont déterminés ainsi: moustique MO, novice NO, atome AT, benjamine BE, Junior JR, cadette CA, inter IN. On ajoute ensuite la lettre du niveau A, B ou C et ensuite 01, 02, 03 ..... exemple ATA01</t>
  </si>
  <si>
    <t>Selon le nombre d'équipe et le nombre de partie, il arrive qu'une partie ne compte pas pour une équipe. Celle-ci aura 4 match mais un des match n'aura aucun pointage pour cette équipe mais seulement pour l'adversaire. Si c'est une catégorie avec une équipe Intrépides c'est Intrépides qui aura le 4e match. Si aucune intrépides, faire un tirage au sort. Attention de bloquer le match qui ne compte pas dans le tableau du bas (voir Atome A). Faire l'horaire selon les restrictions des équipes et tous les paramètres et ensuite voir la 4e partie et c'est celle là qui ne compte pas.</t>
  </si>
  <si>
    <t>Paramètre à respecter selon les ràglements de ringuette Québec</t>
  </si>
  <si>
    <t>5.02.05 Déroulement Le règlement s'applique tel que stipulé au chapitre 3, article 3.02.05. Étant donné les disponibilités d'heures de glace des organisateurs de tournoi, l'événement peut se disputer sur semaine de jour et/ou de soir. Les dates et les heures doivent être mentionnées clairement aux équipes avec l'envoi aux associations pour fin d'inscription. 5.9 Du dimanche au jeudi, une équipe de catégorie atome et moins ne commence pas de partie après 19h00, benjamine et junior 20h00. Aucune partie ne doit être cédulée après 22h00 et aucune ne peut débuter après 23h00 sans le consentement signé des deux (2) équipes. Le vendredi et samedi, une équipe de catégorie atome et moins ne commence pas de partie après 19h00, benjamine après 20h00, junior après 21h00. Aucune partie ne doit être cédulée après 23h00 et aucune ne peut débuter après 24h00 sans le consentement signé des deux (2) équipes. En aucun temps, une équipe cédulée après 22h00 ne doit débuter la première partie de la journée du lendemain matin. Si une partie de démonstration fait partie de l'horaire initial, et que le retard accumulé dépasse trente (30) minutes, on devra mettre fin à cette partie de démonstration au plus tard trente (30) minutes après l'heure cédulée de la partie suivante.</t>
  </si>
  <si>
    <t>Petit truc pour les match Atome en semaine, on les fait débuter à 18h55, benjamine junior à 19h55 :) En général on ne met pas de novice le soir la semaine même si on a le droit</t>
  </si>
  <si>
    <t>Benjamine A</t>
  </si>
  <si>
    <t>Junior B</t>
  </si>
  <si>
    <t>JRB01</t>
  </si>
  <si>
    <t>Benjamine C</t>
  </si>
  <si>
    <t>CAA01</t>
  </si>
  <si>
    <t>CAA02</t>
  </si>
  <si>
    <t>CAA03</t>
  </si>
  <si>
    <t>CAA04</t>
  </si>
  <si>
    <t>CAA05</t>
  </si>
  <si>
    <t>CAA06</t>
  </si>
  <si>
    <t>CAA07</t>
  </si>
  <si>
    <t>CAA08</t>
  </si>
  <si>
    <t>CAA09</t>
  </si>
  <si>
    <t>CAA10</t>
  </si>
  <si>
    <t>CAA11</t>
  </si>
  <si>
    <t>CAA12</t>
  </si>
  <si>
    <t>CAA13</t>
  </si>
  <si>
    <t>CAA14</t>
  </si>
  <si>
    <t>CAA16</t>
  </si>
  <si>
    <t>CAA17</t>
  </si>
  <si>
    <t>Cadette A</t>
  </si>
  <si>
    <t>Pour les catégories à 6 équipes et plus on fait des demi finales. Mais selon le nombre d'heures de glaces disponibles, ça pourrait être la première au classement va directement en finale et c'est 2 et 3 qui font en demi finales surtout pour les équipes à 6 équipes. Dès qu'on a 2 pool ou 8 équipes et plus faire les 4 premières équipes</t>
  </si>
  <si>
    <t xml:space="preserve">4e </t>
  </si>
  <si>
    <t>1ere</t>
  </si>
  <si>
    <t>3e</t>
  </si>
  <si>
    <t>Gagnant CAA16</t>
  </si>
  <si>
    <t>Gagnant CAA15</t>
  </si>
  <si>
    <t>Intrépides B1</t>
  </si>
  <si>
    <t>Intrépides B2</t>
  </si>
  <si>
    <t>Bellechasse</t>
  </si>
  <si>
    <t>Lévis B3</t>
  </si>
  <si>
    <t xml:space="preserve">Trois-Rivières </t>
  </si>
  <si>
    <t>Ste-Julie B2</t>
  </si>
  <si>
    <t>LSH B2</t>
  </si>
  <si>
    <t>PCRA 2</t>
  </si>
  <si>
    <t>Lévis B2</t>
  </si>
  <si>
    <t>Pointe-Claire Dream Team</t>
  </si>
  <si>
    <t>Cadette AA Rive Sud</t>
  </si>
  <si>
    <t>LNR</t>
  </si>
  <si>
    <t>LNR01</t>
  </si>
  <si>
    <t>Glace extérieur</t>
  </si>
  <si>
    <t>CAAA01</t>
  </si>
  <si>
    <t>JRAA01</t>
  </si>
  <si>
    <t>CAAA02</t>
  </si>
  <si>
    <t>CAAA03</t>
  </si>
  <si>
    <t>Attention de faire jouer toutes les équipes le samedi. Si une seule game le samedi la mettre en PM</t>
  </si>
  <si>
    <t xml:space="preserve">Lorsque beaucoup d'équipe comme inter B, mettre </t>
  </si>
  <si>
    <t>St-Hyacinthe</t>
  </si>
  <si>
    <t>20h30</t>
  </si>
  <si>
    <t>13h00</t>
  </si>
  <si>
    <t>12h00</t>
  </si>
  <si>
    <t>1 atome A</t>
  </si>
  <si>
    <t>2 cadette A Pas le même soir puisque c'est Roussillon qui en a 2</t>
  </si>
  <si>
    <t>1 AA glace extérieur</t>
  </si>
  <si>
    <t>BEC01</t>
  </si>
  <si>
    <t>match invité Inter A</t>
  </si>
  <si>
    <t>17h40</t>
  </si>
  <si>
    <t>match invité Junior B</t>
  </si>
  <si>
    <t>3 atome A</t>
  </si>
  <si>
    <t>6 cadette A</t>
  </si>
  <si>
    <t>8 inter B</t>
  </si>
  <si>
    <t>1 AA</t>
  </si>
  <si>
    <t>4 atome A</t>
  </si>
  <si>
    <t>3 benjamine B</t>
  </si>
  <si>
    <t>11 inter B</t>
  </si>
  <si>
    <t>3 AA</t>
  </si>
  <si>
    <t>Dimanche</t>
  </si>
  <si>
    <t>horaire fait</t>
  </si>
  <si>
    <t>3 Benjamine B</t>
  </si>
  <si>
    <t>Samedi 15h à chaque aréna</t>
  </si>
  <si>
    <t>17h00</t>
  </si>
  <si>
    <t xml:space="preserve">     Benjamine B</t>
  </si>
  <si>
    <t xml:space="preserve">      Cadette A</t>
  </si>
  <si>
    <t>Rive sud AA</t>
  </si>
  <si>
    <t>11h40</t>
  </si>
  <si>
    <t>NOB02</t>
  </si>
  <si>
    <t>NOB03</t>
  </si>
  <si>
    <t>NOB04</t>
  </si>
  <si>
    <t>NOB05</t>
  </si>
  <si>
    <t>NOB06</t>
  </si>
  <si>
    <t>Atome C</t>
  </si>
  <si>
    <t>7h30</t>
  </si>
  <si>
    <t>8h45</t>
  </si>
  <si>
    <t>ATC01</t>
  </si>
  <si>
    <t>Lévis C1</t>
  </si>
  <si>
    <t>BKRA C1</t>
  </si>
  <si>
    <t>BKRA C2</t>
  </si>
  <si>
    <t>Lévis C2</t>
  </si>
  <si>
    <t>Intrépides
BKRA C1</t>
  </si>
  <si>
    <t>Lévis C2
LSH</t>
  </si>
  <si>
    <t>3 novice B</t>
  </si>
  <si>
    <t>Vendredi 12h à chaque aréna</t>
  </si>
  <si>
    <t>en semaine mettre on doit mettre sur 2 jours donc mercredi et jeudi à St-Bruno</t>
  </si>
  <si>
    <t>Cadette AA</t>
  </si>
  <si>
    <t>Junior AA</t>
  </si>
  <si>
    <t>Rive Sud Junior AA</t>
  </si>
  <si>
    <t>Rive sud Cadette AA</t>
  </si>
  <si>
    <t xml:space="preserve">Rive Sud </t>
  </si>
  <si>
    <t>Québec</t>
  </si>
  <si>
    <t>Rive Sud</t>
  </si>
  <si>
    <t>LSL</t>
  </si>
  <si>
    <t>12h45</t>
  </si>
  <si>
    <t>1 inter B (**placé 2 parties)</t>
  </si>
  <si>
    <t>Pour toutes les équipes, à l'exception des équipes AA  il doit y avoir un écart de trois (3) heures cédulées entre les parties impliquant une même équipe ou de quatre (4) heures cédulées s'il doit y avoir un changement d'aréna. 
Pour les équipes AA Il doit y avoir un écart de trois heures et demie (3,5) cédulées entre les parties impliquant une même équipe ou de quatre heures et demie (4,5) cédulées s'il doit y avoir un changement d'aréna. (Juillet 2023)</t>
  </si>
  <si>
    <t>La Capital</t>
  </si>
  <si>
    <t>Boucherville</t>
  </si>
  <si>
    <t>18h00</t>
  </si>
  <si>
    <t xml:space="preserve">Ste-Julie  </t>
  </si>
  <si>
    <t xml:space="preserve">Roussillon </t>
  </si>
  <si>
    <t>Trois-Rivières</t>
  </si>
  <si>
    <t>LHS</t>
  </si>
  <si>
    <t>14h30</t>
  </si>
  <si>
    <t>13h30</t>
  </si>
  <si>
    <t>11h30</t>
  </si>
  <si>
    <t>10h15</t>
  </si>
  <si>
    <t>9h15</t>
  </si>
  <si>
    <t>Horaire Tournoi 2026</t>
  </si>
  <si>
    <t>Intrépides****</t>
  </si>
  <si>
    <t xml:space="preserve">          Horaire Tournoi 2026</t>
  </si>
  <si>
    <t>Intrépides B1****</t>
  </si>
  <si>
    <t>**** ne compte pas pour Intrépides B1</t>
  </si>
  <si>
    <t>20h45</t>
  </si>
  <si>
    <t>21h45</t>
  </si>
  <si>
    <t>21h30</t>
  </si>
  <si>
    <t>8h30</t>
  </si>
  <si>
    <t>9h30</t>
  </si>
  <si>
    <t>10h30</t>
  </si>
  <si>
    <t>15h30</t>
  </si>
  <si>
    <t>Laval</t>
  </si>
  <si>
    <t>Catégories touchées par le changement</t>
  </si>
  <si>
    <t>CAA15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</si>
</sst>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12"/>
      <name val="Calibri"/>
      <family val="2"/>
    </font>
    <font>
      <b/>
      <sz val="12"/>
      <name val="Calibri"/>
      <family val="2"/>
    </font>
    <font>
      <b/>
      <sz val="14"/>
      <name val="Calibri"/>
      <family val="2"/>
    </font>
    <font>
      <b/>
      <sz val="12"/>
      <color theme="1"/>
      <name val="Calibri"/>
      <family val="2"/>
    </font>
    <font>
      <sz val="12"/>
      <name val="Calibri"/>
      <family val="2"/>
      <scheme val="minor"/>
    </font>
    <font>
      <sz val="14"/>
      <name val="Arial"/>
      <family val="2"/>
    </font>
    <font>
      <b/>
      <sz val="14"/>
      <name val="Arial"/>
      <family val="2"/>
    </font>
    <font>
      <sz val="11"/>
      <name val="Calibri"/>
      <family val="2"/>
      <scheme val="minor"/>
    </font>
    <font>
      <sz val="8"/>
      <name val="Arial"/>
      <family val="2"/>
    </font>
    <font>
      <sz val="11"/>
      <color theme="0"/>
      <name val="Calibri"/>
      <family val="2"/>
      <scheme val="minor"/>
    </font>
    <font>
      <sz val="8"/>
      <name val="Arial"/>
      <family val="2"/>
    </font>
    <font>
      <sz val="11"/>
      <color rgb="FFFF0000"/>
      <name val="Calibri"/>
      <family val="2"/>
      <scheme val="minor"/>
    </font>
    <font>
      <sz val="11"/>
      <name val="Arial"/>
      <family val="2"/>
    </font>
    <font>
      <sz val="8"/>
      <name val="Arial"/>
    </font>
    <font>
      <strike/>
      <sz val="11"/>
      <color theme="1"/>
      <name val="Calibri"/>
      <family val="2"/>
      <scheme val="minor"/>
    </font>
    <font>
      <strike/>
      <sz val="11"/>
      <color theme="0"/>
      <name val="Calibri"/>
      <family val="2"/>
      <scheme val="minor"/>
    </font>
    <font>
      <sz val="11"/>
      <color rgb="FFFFFF00"/>
      <name val="Calibri"/>
      <family val="2"/>
      <scheme val="minor"/>
    </font>
    <font>
      <strike/>
      <sz val="12"/>
      <name val="Calibri"/>
      <family val="2"/>
    </font>
    <font>
      <strike/>
      <sz val="12"/>
      <name val="Calibri"/>
      <family val="2"/>
      <scheme val="minor"/>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1"/>
        <bgColor indexed="64"/>
      </patternFill>
    </fill>
    <fill>
      <patternFill patternType="solid">
        <fgColor theme="8" tint="0.39997558519241921"/>
        <bgColor indexed="64"/>
      </patternFill>
    </fill>
    <fill>
      <patternFill patternType="solid">
        <fgColor rgb="FF00B05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7030A0"/>
        <bgColor indexed="64"/>
      </patternFill>
    </fill>
    <fill>
      <patternFill patternType="solid">
        <fgColor theme="5" tint="0.39997558519241921"/>
        <bgColor indexed="64"/>
      </patternFill>
    </fill>
    <fill>
      <patternFill patternType="solid">
        <fgColor rgb="FFFF9900"/>
        <bgColor indexed="64"/>
      </patternFill>
    </fill>
    <fill>
      <patternFill patternType="solid">
        <fgColor rgb="FFFF33CC"/>
        <bgColor indexed="64"/>
      </patternFill>
    </fill>
    <fill>
      <patternFill patternType="solid">
        <fgColor theme="9" tint="-0.249977111117893"/>
        <bgColor indexed="64"/>
      </patternFill>
    </fill>
    <fill>
      <patternFill patternType="solid">
        <fgColor theme="7"/>
        <bgColor indexed="64"/>
      </patternFill>
    </fill>
    <fill>
      <patternFill patternType="solid">
        <fgColor rgb="FFCC9900"/>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6"/>
        <bgColor indexed="64"/>
      </patternFill>
    </fill>
    <fill>
      <patternFill patternType="solid">
        <fgColor rgb="FF002060"/>
        <bgColor indexed="64"/>
      </patternFill>
    </fill>
    <fill>
      <patternFill patternType="solid">
        <fgColor theme="0" tint="-0.34998626667073579"/>
        <bgColor indexed="64"/>
      </patternFill>
    </fill>
    <fill>
      <patternFill patternType="solid">
        <fgColor rgb="FF31AC10"/>
        <bgColor indexed="64"/>
      </patternFill>
    </fill>
    <fill>
      <patternFill patternType="solid">
        <fgColor rgb="FF9B9FF9"/>
        <bgColor indexed="64"/>
      </patternFill>
    </fill>
    <fill>
      <patternFill patternType="solid">
        <fgColor rgb="FF92D050"/>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5"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166">
    <xf numFmtId="0" fontId="0" fillId="0" borderId="0" xfId="0"/>
    <xf numFmtId="0" fontId="6" fillId="0" borderId="0" xfId="0" applyFont="1" applyAlignment="1">
      <alignment horizontal="center"/>
    </xf>
    <xf numFmtId="0" fontId="6" fillId="0" borderId="1" xfId="0" applyFont="1" applyBorder="1" applyAlignment="1">
      <alignment horizontal="center"/>
    </xf>
    <xf numFmtId="0" fontId="6" fillId="2" borderId="1" xfId="0" applyFont="1" applyFill="1" applyBorder="1" applyAlignment="1">
      <alignment horizontal="center"/>
    </xf>
    <xf numFmtId="20" fontId="6" fillId="0" borderId="1" xfId="0" applyNumberFormat="1" applyFont="1" applyBorder="1" applyAlignment="1">
      <alignment horizontal="center"/>
    </xf>
    <xf numFmtId="0" fontId="6" fillId="0" borderId="2" xfId="0" applyFont="1" applyBorder="1" applyAlignment="1">
      <alignment horizontal="center"/>
    </xf>
    <xf numFmtId="0" fontId="4" fillId="0" borderId="0" xfId="0" applyFont="1" applyAlignment="1">
      <alignment horizontal="left" indent="8"/>
    </xf>
    <xf numFmtId="0" fontId="5" fillId="0" borderId="0" xfId="0" applyFont="1"/>
    <xf numFmtId="0" fontId="5" fillId="0" borderId="0" xfId="0" applyFont="1" applyAlignment="1">
      <alignment horizontal="left" indent="8"/>
    </xf>
    <xf numFmtId="0" fontId="8" fillId="0" borderId="0" xfId="0" applyFont="1" applyAlignment="1">
      <alignment horizontal="left" indent="8"/>
    </xf>
    <xf numFmtId="0" fontId="9" fillId="4" borderId="4" xfId="0" applyFont="1" applyFill="1" applyBorder="1" applyAlignment="1">
      <alignment horizontal="center"/>
    </xf>
    <xf numFmtId="0" fontId="9" fillId="4" borderId="5"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0" borderId="0" xfId="0" applyFont="1" applyAlignment="1">
      <alignment horizontal="center"/>
    </xf>
    <xf numFmtId="0" fontId="10" fillId="0" borderId="1" xfId="0" applyFont="1" applyBorder="1" applyAlignment="1">
      <alignment horizontal="center"/>
    </xf>
    <xf numFmtId="49" fontId="6" fillId="0" borderId="1" xfId="0" applyNumberFormat="1" applyFont="1" applyBorder="1" applyAlignment="1">
      <alignment horizontal="center"/>
    </xf>
    <xf numFmtId="0" fontId="10" fillId="0" borderId="0" xfId="0" applyFont="1" applyAlignment="1">
      <alignment horizontal="center"/>
    </xf>
    <xf numFmtId="0" fontId="11" fillId="0" borderId="0" xfId="0" applyFont="1"/>
    <xf numFmtId="0" fontId="12" fillId="0" borderId="0" xfId="0" applyFont="1"/>
    <xf numFmtId="0" fontId="12" fillId="0" borderId="0" xfId="0" applyFont="1" applyAlignment="1">
      <alignment horizontal="left" indent="8"/>
    </xf>
    <xf numFmtId="0" fontId="7" fillId="4" borderId="7" xfId="0" applyFont="1" applyFill="1" applyBorder="1" applyAlignment="1">
      <alignment horizontal="center"/>
    </xf>
    <xf numFmtId="0" fontId="10"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0" xfId="0" applyFont="1"/>
    <xf numFmtId="0" fontId="10" fillId="0" borderId="9" xfId="0" applyFont="1" applyBorder="1" applyAlignment="1">
      <alignment horizontal="center" vertical="center" wrapText="1"/>
    </xf>
    <xf numFmtId="0" fontId="6" fillId="0" borderId="0" xfId="0" applyFont="1" applyAlignment="1">
      <alignment horizontal="left"/>
    </xf>
    <xf numFmtId="0" fontId="6" fillId="5" borderId="1" xfId="0" applyFont="1" applyFill="1" applyBorder="1" applyAlignment="1">
      <alignment horizontal="center"/>
    </xf>
    <xf numFmtId="0" fontId="7" fillId="4" borderId="13" xfId="0" applyFont="1" applyFill="1" applyBorder="1" applyAlignment="1">
      <alignment horizontal="center"/>
    </xf>
    <xf numFmtId="49" fontId="6" fillId="0" borderId="12" xfId="0" applyNumberFormat="1" applyFont="1" applyBorder="1" applyAlignment="1">
      <alignment horizontal="center"/>
    </xf>
    <xf numFmtId="0" fontId="6" fillId="0" borderId="12" xfId="0" applyFont="1" applyBorder="1" applyAlignment="1">
      <alignment horizontal="center"/>
    </xf>
    <xf numFmtId="0" fontId="6" fillId="2" borderId="12" xfId="0" applyFont="1" applyFill="1" applyBorder="1" applyAlignment="1">
      <alignment horizontal="center"/>
    </xf>
    <xf numFmtId="0" fontId="6" fillId="0" borderId="14" xfId="0" applyFont="1" applyBorder="1" applyAlignment="1">
      <alignment horizontal="center"/>
    </xf>
    <xf numFmtId="0" fontId="6" fillId="3" borderId="1" xfId="0" applyFont="1" applyFill="1" applyBorder="1" applyAlignment="1">
      <alignment horizontal="center"/>
    </xf>
    <xf numFmtId="0" fontId="6" fillId="0" borderId="6" xfId="0" applyFont="1" applyBorder="1" applyAlignment="1">
      <alignment horizontal="center"/>
    </xf>
    <xf numFmtId="0" fontId="13"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0" xfId="0" applyFont="1"/>
    <xf numFmtId="0" fontId="13" fillId="0" borderId="0" xfId="0" applyFont="1" applyAlignment="1">
      <alignment horizontal="center" vertical="center" wrapText="1"/>
    </xf>
    <xf numFmtId="0" fontId="10" fillId="0" borderId="0" xfId="0" applyFont="1"/>
    <xf numFmtId="0" fontId="6" fillId="6" borderId="1" xfId="0" applyFont="1" applyFill="1" applyBorder="1" applyAlignment="1">
      <alignment horizontal="center"/>
    </xf>
    <xf numFmtId="49" fontId="6" fillId="6" borderId="1" xfId="0" applyNumberFormat="1" applyFont="1" applyFill="1" applyBorder="1" applyAlignment="1">
      <alignment horizontal="center"/>
    </xf>
    <xf numFmtId="0" fontId="10" fillId="0" borderId="0" xfId="0" applyFont="1" applyAlignment="1">
      <alignment horizontal="center" vertical="center" wrapText="1"/>
    </xf>
    <xf numFmtId="0" fontId="6" fillId="5" borderId="12" xfId="0" applyFont="1" applyFill="1" applyBorder="1" applyAlignment="1">
      <alignment horizontal="center"/>
    </xf>
    <xf numFmtId="0" fontId="10" fillId="6" borderId="11" xfId="0" applyFont="1" applyFill="1" applyBorder="1" applyAlignment="1">
      <alignment horizontal="center" vertical="center" wrapText="1"/>
    </xf>
    <xf numFmtId="0" fontId="2" fillId="0" borderId="0" xfId="1"/>
    <xf numFmtId="0" fontId="2" fillId="5" borderId="0" xfId="1" applyFill="1"/>
    <xf numFmtId="0" fontId="2" fillId="7" borderId="0" xfId="1" applyFill="1"/>
    <xf numFmtId="0" fontId="2" fillId="8" borderId="0" xfId="1" applyFill="1"/>
    <xf numFmtId="0" fontId="2" fillId="4" borderId="0" xfId="1" applyFill="1"/>
    <xf numFmtId="0" fontId="2" fillId="9" borderId="0" xfId="1" applyFill="1"/>
    <xf numFmtId="0" fontId="2" fillId="10" borderId="0" xfId="1" applyFill="1" applyAlignment="1">
      <alignment horizontal="left"/>
    </xf>
    <xf numFmtId="0" fontId="15" fillId="11" borderId="0" xfId="1" applyFont="1" applyFill="1"/>
    <xf numFmtId="0" fontId="2" fillId="4" borderId="0" xfId="1" applyFill="1" applyAlignment="1">
      <alignment horizontal="left"/>
    </xf>
    <xf numFmtId="0" fontId="2" fillId="12" borderId="0" xfId="1" applyFill="1" applyAlignment="1">
      <alignment horizontal="left"/>
    </xf>
    <xf numFmtId="0" fontId="2" fillId="13" borderId="0" xfId="1" applyFill="1" applyAlignment="1">
      <alignment horizontal="left"/>
    </xf>
    <xf numFmtId="0" fontId="2" fillId="14" borderId="0" xfId="1" applyFill="1" applyAlignment="1">
      <alignment horizontal="left"/>
    </xf>
    <xf numFmtId="0" fontId="2" fillId="15" borderId="0" xfId="1" applyFill="1" applyAlignment="1">
      <alignment horizontal="left"/>
    </xf>
    <xf numFmtId="0" fontId="2" fillId="12" borderId="0" xfId="1" applyFill="1"/>
    <xf numFmtId="0" fontId="2" fillId="10" borderId="0" xfId="1" applyFill="1"/>
    <xf numFmtId="0" fontId="2" fillId="16" borderId="0" xfId="1" applyFill="1"/>
    <xf numFmtId="0" fontId="2" fillId="15" borderId="0" xfId="1" applyFill="1"/>
    <xf numFmtId="0" fontId="2" fillId="14" borderId="0" xfId="1" applyFill="1"/>
    <xf numFmtId="0" fontId="2" fillId="17" borderId="0" xfId="1" applyFill="1"/>
    <xf numFmtId="0" fontId="2" fillId="18" borderId="0" xfId="1" applyFill="1"/>
    <xf numFmtId="0" fontId="2" fillId="19" borderId="0" xfId="1" applyFill="1"/>
    <xf numFmtId="0" fontId="2" fillId="20" borderId="0" xfId="1" applyFill="1"/>
    <xf numFmtId="0" fontId="2" fillId="11" borderId="0" xfId="1" applyFill="1"/>
    <xf numFmtId="0" fontId="2" fillId="21" borderId="0" xfId="1" applyFill="1"/>
    <xf numFmtId="0" fontId="2" fillId="22" borderId="0" xfId="1" applyFill="1"/>
    <xf numFmtId="0" fontId="15" fillId="23" borderId="0" xfId="1" applyFont="1" applyFill="1"/>
    <xf numFmtId="0" fontId="17" fillId="24" borderId="0" xfId="1" applyFont="1" applyFill="1"/>
    <xf numFmtId="0" fontId="2" fillId="13" borderId="0" xfId="1" applyFill="1"/>
    <xf numFmtId="0" fontId="2" fillId="25" borderId="0" xfId="1" applyFill="1"/>
    <xf numFmtId="0" fontId="2" fillId="26" borderId="0" xfId="1" applyFill="1"/>
    <xf numFmtId="16" fontId="2" fillId="5" borderId="0" xfId="1" applyNumberFormat="1" applyFill="1"/>
    <xf numFmtId="0" fontId="2" fillId="27" borderId="0" xfId="1" applyFill="1"/>
    <xf numFmtId="0" fontId="2" fillId="28" borderId="0" xfId="1" applyFill="1"/>
    <xf numFmtId="0" fontId="17" fillId="26" borderId="0" xfId="1" applyFont="1" applyFill="1"/>
    <xf numFmtId="0" fontId="2" fillId="29" borderId="0" xfId="1" applyFill="1"/>
    <xf numFmtId="0" fontId="2" fillId="30" borderId="0" xfId="1" applyFill="1"/>
    <xf numFmtId="0" fontId="13" fillId="11" borderId="0" xfId="1" applyFont="1" applyFill="1"/>
    <xf numFmtId="0" fontId="2" fillId="31" borderId="0" xfId="1" applyFill="1"/>
    <xf numFmtId="0" fontId="15" fillId="4" borderId="0" xfId="1" applyFont="1" applyFill="1"/>
    <xf numFmtId="0" fontId="15" fillId="6" borderId="0" xfId="1" applyFont="1" applyFill="1"/>
    <xf numFmtId="0" fontId="4" fillId="0" borderId="0" xfId="0" applyFont="1" applyAlignment="1">
      <alignment wrapText="1"/>
    </xf>
    <xf numFmtId="0" fontId="4" fillId="0" borderId="0" xfId="0" applyFont="1" applyAlignment="1">
      <alignment vertical="center"/>
    </xf>
    <xf numFmtId="0" fontId="13" fillId="6" borderId="11" xfId="0" applyFont="1" applyFill="1" applyBorder="1" applyAlignment="1">
      <alignment horizontal="center" vertical="center" wrapText="1"/>
    </xf>
    <xf numFmtId="0" fontId="6" fillId="0" borderId="1" xfId="0" applyFont="1" applyBorder="1" applyAlignment="1">
      <alignment horizont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5" xfId="0" applyFont="1" applyBorder="1" applyAlignment="1">
      <alignment horizontal="center"/>
    </xf>
    <xf numFmtId="0" fontId="10" fillId="0" borderId="14" xfId="0" applyFont="1" applyBorder="1" applyAlignment="1">
      <alignment horizontal="center"/>
    </xf>
    <xf numFmtId="0" fontId="6" fillId="0" borderId="0" xfId="0" applyFont="1" applyAlignment="1">
      <alignment horizontal="center" vertical="center"/>
    </xf>
    <xf numFmtId="49" fontId="6" fillId="0" borderId="12" xfId="0" applyNumberFormat="1" applyFont="1" applyBorder="1" applyAlignment="1">
      <alignment horizontal="center" vertical="center"/>
    </xf>
    <xf numFmtId="0" fontId="4" fillId="32" borderId="0" xfId="0" applyFont="1" applyFill="1" applyAlignment="1">
      <alignment wrapText="1"/>
    </xf>
    <xf numFmtId="0" fontId="4" fillId="5" borderId="0" xfId="0" applyFont="1" applyFill="1" applyAlignment="1">
      <alignment wrapText="1"/>
    </xf>
    <xf numFmtId="0" fontId="1" fillId="0" borderId="1" xfId="0" applyFont="1" applyBorder="1" applyAlignment="1">
      <alignment horizontal="center"/>
    </xf>
    <xf numFmtId="0" fontId="20" fillId="0" borderId="0" xfId="1" applyFont="1"/>
    <xf numFmtId="0" fontId="22" fillId="0" borderId="0" xfId="1" applyFont="1"/>
    <xf numFmtId="0" fontId="15" fillId="0" borderId="0" xfId="1" applyFont="1"/>
    <xf numFmtId="0" fontId="21" fillId="0" borderId="0" xfId="1" applyFont="1"/>
    <xf numFmtId="0" fontId="6" fillId="0" borderId="16" xfId="0" applyFont="1" applyBorder="1" applyAlignment="1">
      <alignment horizontal="center"/>
    </xf>
    <xf numFmtId="0" fontId="10" fillId="0" borderId="16" xfId="0" applyFont="1" applyBorder="1" applyAlignment="1">
      <alignment horizontal="center"/>
    </xf>
    <xf numFmtId="0" fontId="6" fillId="33" borderId="12" xfId="0" applyFont="1" applyFill="1" applyBorder="1" applyAlignment="1">
      <alignment horizontal="center"/>
    </xf>
    <xf numFmtId="0" fontId="6" fillId="33" borderId="1" xfId="0" applyFont="1" applyFill="1" applyBorder="1" applyAlignment="1">
      <alignment horizontal="center"/>
    </xf>
    <xf numFmtId="0" fontId="6" fillId="33" borderId="2" xfId="0" applyFont="1" applyFill="1" applyBorder="1" applyAlignment="1">
      <alignment horizontal="center"/>
    </xf>
    <xf numFmtId="0" fontId="6" fillId="33" borderId="14" xfId="0" applyFont="1" applyFill="1" applyBorder="1" applyAlignment="1">
      <alignment horizontal="center"/>
    </xf>
    <xf numFmtId="0" fontId="6" fillId="0" borderId="0" xfId="0" quotePrefix="1" applyFont="1" applyAlignment="1">
      <alignment horizontal="center" vertical="center"/>
    </xf>
    <xf numFmtId="0" fontId="6" fillId="0" borderId="0" xfId="0" applyFont="1" applyAlignment="1">
      <alignment vertical="center"/>
    </xf>
    <xf numFmtId="49" fontId="6" fillId="0" borderId="15" xfId="0" applyNumberFormat="1" applyFont="1" applyBorder="1" applyAlignment="1">
      <alignment horizontal="center"/>
    </xf>
    <xf numFmtId="0" fontId="10" fillId="0" borderId="15" xfId="0" applyFont="1" applyBorder="1" applyAlignment="1">
      <alignment horizontal="center"/>
    </xf>
    <xf numFmtId="0" fontId="23" fillId="0" borderId="14" xfId="0" applyFont="1" applyBorder="1" applyAlignment="1">
      <alignment horizontal="center"/>
    </xf>
    <xf numFmtId="0" fontId="24" fillId="0" borderId="14" xfId="0" applyFont="1" applyBorder="1" applyAlignment="1">
      <alignment horizontal="center"/>
    </xf>
    <xf numFmtId="0" fontId="23" fillId="0" borderId="15" xfId="0" applyFont="1" applyBorder="1" applyAlignment="1">
      <alignment horizontal="center"/>
    </xf>
    <xf numFmtId="0" fontId="23" fillId="33" borderId="14" xfId="0" applyFont="1" applyFill="1" applyBorder="1" applyAlignment="1">
      <alignment horizontal="center"/>
    </xf>
    <xf numFmtId="0" fontId="6" fillId="33" borderId="1" xfId="0" applyFont="1" applyFill="1" applyBorder="1" applyAlignment="1">
      <alignment horizontal="center" vertical="center"/>
    </xf>
    <xf numFmtId="0" fontId="7" fillId="4" borderId="17" xfId="0" applyFont="1" applyFill="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16" xfId="0" applyFont="1" applyBorder="1" applyAlignment="1">
      <alignment horizontal="center" vertical="center"/>
    </xf>
    <xf numFmtId="0" fontId="10" fillId="0" borderId="1" xfId="0" applyFont="1" applyBorder="1" applyAlignment="1">
      <alignment horizontal="center" vertical="center"/>
    </xf>
    <xf numFmtId="0" fontId="6" fillId="0" borderId="0" xfId="0" applyFont="1" applyAlignment="1">
      <alignment horizontal="center" wrapText="1"/>
    </xf>
    <xf numFmtId="0" fontId="1" fillId="0" borderId="0" xfId="0" applyFont="1" applyAlignment="1">
      <alignment horizontal="center"/>
    </xf>
    <xf numFmtId="0" fontId="6" fillId="0" borderId="0" xfId="0" applyFont="1" applyAlignment="1">
      <alignment horizontal="center" vertical="center" wrapText="1"/>
    </xf>
    <xf numFmtId="0" fontId="23" fillId="0" borderId="0" xfId="0" applyFont="1" applyAlignment="1">
      <alignment horizontal="center"/>
    </xf>
    <xf numFmtId="0" fontId="10" fillId="0" borderId="23" xfId="0" applyFont="1" applyBorder="1" applyAlignment="1">
      <alignment horizontal="center"/>
    </xf>
    <xf numFmtId="0" fontId="13" fillId="0" borderId="1" xfId="0" applyFont="1" applyBorder="1" applyAlignment="1">
      <alignment horizontal="center" vertical="center" wrapText="1"/>
    </xf>
    <xf numFmtId="0" fontId="10" fillId="0" borderId="2" xfId="0" applyFont="1" applyBorder="1" applyAlignment="1">
      <alignment horizontal="center"/>
    </xf>
    <xf numFmtId="0" fontId="6" fillId="0" borderId="24" xfId="0" applyFont="1" applyBorder="1" applyAlignment="1">
      <alignment horizontal="center"/>
    </xf>
    <xf numFmtId="0" fontId="10" fillId="0" borderId="25" xfId="0" applyFont="1" applyBorder="1" applyAlignment="1">
      <alignment horizontal="center"/>
    </xf>
    <xf numFmtId="0" fontId="13" fillId="0" borderId="16" xfId="0" applyFont="1" applyBorder="1" applyAlignment="1">
      <alignment horizontal="center" vertical="center" wrapText="1"/>
    </xf>
    <xf numFmtId="0" fontId="13" fillId="0" borderId="26" xfId="0" applyFont="1" applyBorder="1" applyAlignment="1">
      <alignment horizontal="center" vertical="center" wrapText="1"/>
    </xf>
    <xf numFmtId="0" fontId="6" fillId="0" borderId="27" xfId="0" applyFont="1" applyBorder="1" applyAlignment="1">
      <alignment horizontal="center"/>
    </xf>
    <xf numFmtId="0" fontId="13" fillId="0" borderId="28" xfId="0" applyFont="1" applyBorder="1" applyAlignment="1">
      <alignment horizontal="center" vertical="center" wrapText="1"/>
    </xf>
    <xf numFmtId="0" fontId="6" fillId="0" borderId="29" xfId="0" applyFont="1" applyBorder="1" applyAlignment="1">
      <alignment horizontal="center"/>
    </xf>
    <xf numFmtId="0" fontId="10" fillId="0" borderId="30" xfId="0" applyFont="1" applyBorder="1" applyAlignment="1">
      <alignment horizontal="center"/>
    </xf>
    <xf numFmtId="0" fontId="13" fillId="0" borderId="14" xfId="0" applyFont="1" applyBorder="1" applyAlignment="1">
      <alignment horizontal="center" vertical="center" wrapText="1"/>
    </xf>
    <xf numFmtId="0" fontId="6" fillId="0" borderId="31" xfId="0" applyFont="1" applyBorder="1" applyAlignment="1">
      <alignment horizontal="center"/>
    </xf>
    <xf numFmtId="0" fontId="6" fillId="0" borderId="33"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0" fillId="0" borderId="4" xfId="0" applyFont="1" applyBorder="1" applyAlignment="1">
      <alignment horizontal="center"/>
    </xf>
    <xf numFmtId="0" fontId="13" fillId="0" borderId="32" xfId="0" applyFont="1" applyBorder="1" applyAlignment="1">
      <alignment horizontal="center" vertical="center" wrapText="1"/>
    </xf>
    <xf numFmtId="0" fontId="13" fillId="0" borderId="15"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6" fillId="0" borderId="17" xfId="0" applyFont="1" applyBorder="1" applyAlignment="1">
      <alignment horizontal="center"/>
    </xf>
    <xf numFmtId="0" fontId="10" fillId="0" borderId="4" xfId="0" applyFont="1" applyBorder="1" applyAlignment="1">
      <alignment horizontal="center" vertical="center" wrapText="1"/>
    </xf>
    <xf numFmtId="0" fontId="7" fillId="0" borderId="0" xfId="0" applyFont="1" applyAlignment="1">
      <alignment horizontal="right"/>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8" fillId="0" borderId="0" xfId="0" applyFont="1" applyAlignment="1">
      <alignment horizontal="left" wrapText="1"/>
    </xf>
    <xf numFmtId="0" fontId="18" fillId="0" borderId="0" xfId="0" applyFont="1" applyAlignment="1">
      <alignment horizontal="left"/>
    </xf>
    <xf numFmtId="0" fontId="13" fillId="0" borderId="0" xfId="0" applyFont="1" applyAlignment="1">
      <alignment horizontal="left" vertical="center" wrapText="1"/>
    </xf>
  </cellXfs>
  <cellStyles count="2">
    <cellStyle name="Normal" xfId="0" builtinId="0"/>
    <cellStyle name="Normal 2" xfId="1" xr:uid="{85245A5D-7180-4EE1-BA6A-A7A1DF298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161926</xdr:rowOff>
    </xdr:from>
    <xdr:to>
      <xdr:col>1</xdr:col>
      <xdr:colOff>1345406</xdr:colOff>
      <xdr:row>3</xdr:row>
      <xdr:rowOff>466726</xdr:rowOff>
    </xdr:to>
    <xdr:pic>
      <xdr:nvPicPr>
        <xdr:cNvPr id="3" name="Image 0" descr="Intrepides.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8675" y="161926"/>
          <a:ext cx="1278731" cy="109061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180975</xdr:colOff>
      <xdr:row>7</xdr:row>
      <xdr:rowOff>19049</xdr:rowOff>
    </xdr:to>
    <xdr:pic>
      <xdr:nvPicPr>
        <xdr:cNvPr id="3" name="Image 0" descr="Intrepides.jp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61925"/>
          <a:ext cx="942975" cy="99059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1357312</xdr:colOff>
      <xdr:row>7</xdr:row>
      <xdr:rowOff>19049</xdr:rowOff>
    </xdr:to>
    <xdr:pic>
      <xdr:nvPicPr>
        <xdr:cNvPr id="3" name="Image 0" descr="Intrepides.jp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66688"/>
          <a:ext cx="1357312" cy="113823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76201</xdr:colOff>
      <xdr:row>0</xdr:row>
      <xdr:rowOff>180975</xdr:rowOff>
    </xdr:from>
    <xdr:to>
      <xdr:col>1</xdr:col>
      <xdr:colOff>1455965</xdr:colOff>
      <xdr:row>3</xdr:row>
      <xdr:rowOff>438150</xdr:rowOff>
    </xdr:to>
    <xdr:pic>
      <xdr:nvPicPr>
        <xdr:cNvPr id="1025" name="Image 0" descr="Intrepides.jp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8201" y="180975"/>
          <a:ext cx="1379764" cy="107360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2140</xdr:colOff>
      <xdr:row>0</xdr:row>
      <xdr:rowOff>0</xdr:rowOff>
    </xdr:from>
    <xdr:to>
      <xdr:col>2</xdr:col>
      <xdr:colOff>64213</xdr:colOff>
      <xdr:row>3</xdr:row>
      <xdr:rowOff>127851</xdr:rowOff>
    </xdr:to>
    <xdr:pic>
      <xdr:nvPicPr>
        <xdr:cNvPr id="3" name="Image 0" descr="Intrepides.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854039" cy="9305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1442357</xdr:colOff>
      <xdr:row>7</xdr:row>
      <xdr:rowOff>19049</xdr:rowOff>
    </xdr:to>
    <xdr:pic>
      <xdr:nvPicPr>
        <xdr:cNvPr id="2" name="Image 0" descr="Intrepides.jpg">
          <a:extLst>
            <a:ext uri="{FF2B5EF4-FFF2-40B4-BE49-F238E27FC236}">
              <a16:creationId xmlns:a16="http://schemas.microsoft.com/office/drawing/2014/main" id="{89D9B7DD-A6BF-4A59-A7C2-AD42559EE1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63286"/>
          <a:ext cx="1442357" cy="113483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739588</xdr:colOff>
      <xdr:row>0</xdr:row>
      <xdr:rowOff>11206</xdr:rowOff>
    </xdr:from>
    <xdr:to>
      <xdr:col>1</xdr:col>
      <xdr:colOff>1423147</xdr:colOff>
      <xdr:row>6</xdr:row>
      <xdr:rowOff>135032</xdr:rowOff>
    </xdr:to>
    <xdr:pic>
      <xdr:nvPicPr>
        <xdr:cNvPr id="2" name="Image 0" descr="Intrepides.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9588" y="11206"/>
          <a:ext cx="1445559" cy="119959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11906</xdr:colOff>
      <xdr:row>7</xdr:row>
      <xdr:rowOff>19049</xdr:rowOff>
    </xdr:to>
    <xdr:pic>
      <xdr:nvPicPr>
        <xdr:cNvPr id="2" name="Image 0" descr="Intrepides.jpg">
          <a:extLst>
            <a:ext uri="{FF2B5EF4-FFF2-40B4-BE49-F238E27FC236}">
              <a16:creationId xmlns:a16="http://schemas.microsoft.com/office/drawing/2014/main" id="{9308BE14-B74F-4B51-B57B-AEA6FF5FE8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61925"/>
          <a:ext cx="1542256" cy="111442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11906</xdr:colOff>
      <xdr:row>7</xdr:row>
      <xdr:rowOff>19049</xdr:rowOff>
    </xdr:to>
    <xdr:pic>
      <xdr:nvPicPr>
        <xdr:cNvPr id="2" name="Image 0" descr="Intrepides.jpg">
          <a:extLst>
            <a:ext uri="{FF2B5EF4-FFF2-40B4-BE49-F238E27FC236}">
              <a16:creationId xmlns:a16="http://schemas.microsoft.com/office/drawing/2014/main" id="{031150EF-C2D1-4C09-B1F0-519CA18E92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66688"/>
          <a:ext cx="1476375" cy="1138236"/>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-1</xdr:rowOff>
    </xdr:from>
    <xdr:to>
      <xdr:col>1</xdr:col>
      <xdr:colOff>1476376</xdr:colOff>
      <xdr:row>7</xdr:row>
      <xdr:rowOff>23811</xdr:rowOff>
    </xdr:to>
    <xdr:pic>
      <xdr:nvPicPr>
        <xdr:cNvPr id="2" name="Image 0" descr="Intrepides.jpg">
          <a:extLst>
            <a:ext uri="{FF2B5EF4-FFF2-40B4-BE49-F238E27FC236}">
              <a16:creationId xmlns:a16="http://schemas.microsoft.com/office/drawing/2014/main" id="{13AA26DC-81B3-4221-93A9-0BF7CC8665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66687"/>
          <a:ext cx="1476376" cy="114299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180975</xdr:colOff>
      <xdr:row>7</xdr:row>
      <xdr:rowOff>19049</xdr:rowOff>
    </xdr:to>
    <xdr:pic>
      <xdr:nvPicPr>
        <xdr:cNvPr id="2" name="Image 0" descr="Intrepides.jpg">
          <a:extLst>
            <a:ext uri="{FF2B5EF4-FFF2-40B4-BE49-F238E27FC236}">
              <a16:creationId xmlns:a16="http://schemas.microsoft.com/office/drawing/2014/main" id="{9BA27F33-4D65-4586-B4DD-A1B8C11E9A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61925"/>
          <a:ext cx="1654175" cy="1114424"/>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EB3F-60E9-405F-9CB9-EF462720DDE7}">
  <sheetPr>
    <pageSetUpPr fitToPage="1"/>
  </sheetPr>
  <dimension ref="A1:K137"/>
  <sheetViews>
    <sheetView topLeftCell="A113" zoomScaleNormal="100" workbookViewId="0">
      <selection activeCell="C123" sqref="C123"/>
    </sheetView>
  </sheetViews>
  <sheetFormatPr baseColWidth="10" defaultColWidth="11.42578125" defaultRowHeight="15" x14ac:dyDescent="0.25"/>
  <cols>
    <col min="1" max="4" width="11.42578125" style="48"/>
    <col min="5" max="5" width="11.42578125" style="48" customWidth="1"/>
    <col min="6" max="6" width="29.42578125" style="48" customWidth="1"/>
    <col min="7" max="16384" width="11.42578125" style="48"/>
  </cols>
  <sheetData>
    <row r="1" spans="1:9" x14ac:dyDescent="0.25">
      <c r="A1" s="48" t="s">
        <v>131</v>
      </c>
      <c r="C1" s="48" t="s">
        <v>132</v>
      </c>
    </row>
    <row r="2" spans="1:9" x14ac:dyDescent="0.25">
      <c r="A2" s="48" t="s">
        <v>133</v>
      </c>
      <c r="B2" s="49" t="s">
        <v>134</v>
      </c>
      <c r="C2" s="50" t="s">
        <v>135</v>
      </c>
    </row>
    <row r="3" spans="1:9" x14ac:dyDescent="0.25">
      <c r="A3" s="48" t="s">
        <v>136</v>
      </c>
      <c r="B3" s="51" t="s">
        <v>94</v>
      </c>
      <c r="C3" s="50" t="s">
        <v>135</v>
      </c>
    </row>
    <row r="4" spans="1:9" x14ac:dyDescent="0.25">
      <c r="A4" s="48">
        <v>1</v>
      </c>
      <c r="B4" s="49" t="s">
        <v>134</v>
      </c>
      <c r="C4" s="52">
        <v>12</v>
      </c>
    </row>
    <row r="5" spans="1:9" x14ac:dyDescent="0.25">
      <c r="A5" s="48">
        <v>2</v>
      </c>
      <c r="B5" s="51" t="s">
        <v>94</v>
      </c>
      <c r="C5" s="52">
        <v>12</v>
      </c>
    </row>
    <row r="6" spans="1:9" x14ac:dyDescent="0.25">
      <c r="A6" s="48" t="s">
        <v>137</v>
      </c>
      <c r="B6" s="49" t="s">
        <v>134</v>
      </c>
      <c r="C6" s="51" t="s">
        <v>94</v>
      </c>
    </row>
    <row r="8" spans="1:9" x14ac:dyDescent="0.25">
      <c r="A8" s="48" t="s">
        <v>138</v>
      </c>
      <c r="C8" s="48" t="s">
        <v>139</v>
      </c>
    </row>
    <row r="9" spans="1:9" x14ac:dyDescent="0.25">
      <c r="A9" s="48">
        <v>1</v>
      </c>
      <c r="B9" s="49" t="s">
        <v>140</v>
      </c>
      <c r="C9" s="53" t="s">
        <v>141</v>
      </c>
      <c r="G9" s="48" t="s">
        <v>142</v>
      </c>
      <c r="I9" s="48" t="s">
        <v>143</v>
      </c>
    </row>
    <row r="10" spans="1:9" x14ac:dyDescent="0.25">
      <c r="A10" s="48">
        <v>2</v>
      </c>
      <c r="B10" s="54">
        <v>26</v>
      </c>
      <c r="C10" s="55" t="s">
        <v>144</v>
      </c>
      <c r="G10" s="49" t="s">
        <v>140</v>
      </c>
      <c r="I10" s="53" t="s">
        <v>141</v>
      </c>
    </row>
    <row r="11" spans="1:9" x14ac:dyDescent="0.25">
      <c r="A11" s="48">
        <v>3</v>
      </c>
      <c r="B11" s="56">
        <v>35</v>
      </c>
      <c r="C11" s="57">
        <v>36</v>
      </c>
      <c r="G11" s="54">
        <v>26</v>
      </c>
      <c r="I11" s="55" t="s">
        <v>144</v>
      </c>
    </row>
    <row r="12" spans="1:9" x14ac:dyDescent="0.25">
      <c r="A12" s="48">
        <v>4</v>
      </c>
      <c r="B12" s="49" t="s">
        <v>140</v>
      </c>
      <c r="C12" s="55" t="s">
        <v>144</v>
      </c>
      <c r="G12" s="56">
        <v>35</v>
      </c>
      <c r="I12" s="57">
        <v>36</v>
      </c>
    </row>
    <row r="13" spans="1:9" x14ac:dyDescent="0.25">
      <c r="A13" s="48">
        <v>5</v>
      </c>
      <c r="B13" s="53" t="s">
        <v>141</v>
      </c>
      <c r="C13" s="56">
        <v>35</v>
      </c>
    </row>
    <row r="14" spans="1:9" x14ac:dyDescent="0.25">
      <c r="A14" s="48">
        <v>6</v>
      </c>
      <c r="B14" s="54">
        <v>26</v>
      </c>
      <c r="C14" s="57">
        <v>36</v>
      </c>
    </row>
    <row r="15" spans="1:9" x14ac:dyDescent="0.25">
      <c r="A15" s="48" t="s">
        <v>137</v>
      </c>
      <c r="B15" s="58">
        <v>16</v>
      </c>
      <c r="C15" s="59">
        <v>25</v>
      </c>
      <c r="D15" s="60">
        <v>34</v>
      </c>
    </row>
    <row r="18" spans="1:10" x14ac:dyDescent="0.25">
      <c r="A18" s="48" t="s">
        <v>145</v>
      </c>
      <c r="B18" s="48" t="s">
        <v>146</v>
      </c>
      <c r="C18" s="48" t="s">
        <v>147</v>
      </c>
    </row>
    <row r="19" spans="1:10" x14ac:dyDescent="0.25">
      <c r="A19" s="48">
        <v>1</v>
      </c>
      <c r="B19" s="49" t="s">
        <v>148</v>
      </c>
      <c r="C19" s="53" t="s">
        <v>149</v>
      </c>
      <c r="D19" s="61" t="s">
        <v>149</v>
      </c>
      <c r="E19" s="52" t="s">
        <v>150</v>
      </c>
    </row>
    <row r="20" spans="1:10" x14ac:dyDescent="0.25">
      <c r="A20" s="48">
        <v>2</v>
      </c>
      <c r="B20" s="49" t="s">
        <v>148</v>
      </c>
      <c r="C20" s="55" t="s">
        <v>151</v>
      </c>
      <c r="D20" s="62" t="s">
        <v>151</v>
      </c>
      <c r="E20" s="52" t="s">
        <v>150</v>
      </c>
    </row>
    <row r="21" spans="1:10" x14ac:dyDescent="0.25">
      <c r="A21" s="48">
        <v>3</v>
      </c>
      <c r="B21" s="55" t="s">
        <v>151</v>
      </c>
      <c r="C21" s="53" t="s">
        <v>149</v>
      </c>
      <c r="D21" s="61" t="s">
        <v>149</v>
      </c>
      <c r="E21" s="62" t="s">
        <v>151</v>
      </c>
    </row>
    <row r="22" spans="1:10" x14ac:dyDescent="0.25">
      <c r="A22" s="48" t="s">
        <v>137</v>
      </c>
      <c r="B22" s="63" t="s">
        <v>148</v>
      </c>
    </row>
    <row r="24" spans="1:10" x14ac:dyDescent="0.25">
      <c r="A24" s="48" t="s">
        <v>152</v>
      </c>
      <c r="B24" s="48" t="s">
        <v>146</v>
      </c>
      <c r="C24" s="48" t="s">
        <v>153</v>
      </c>
      <c r="G24" s="48" t="s">
        <v>152</v>
      </c>
      <c r="H24" s="48" t="s">
        <v>139</v>
      </c>
      <c r="I24" s="48" t="s">
        <v>154</v>
      </c>
    </row>
    <row r="25" spans="1:10" x14ac:dyDescent="0.25">
      <c r="A25" s="48">
        <v>1</v>
      </c>
      <c r="B25" s="49" t="s">
        <v>148</v>
      </c>
      <c r="C25" s="53" t="s">
        <v>149</v>
      </c>
      <c r="D25" s="61" t="s">
        <v>140</v>
      </c>
      <c r="G25" s="48">
        <v>1</v>
      </c>
      <c r="H25" s="49" t="s">
        <v>148</v>
      </c>
      <c r="I25" s="53" t="s">
        <v>149</v>
      </c>
      <c r="J25" s="61" t="s">
        <v>140</v>
      </c>
    </row>
    <row r="26" spans="1:10" x14ac:dyDescent="0.25">
      <c r="A26" s="48">
        <v>2</v>
      </c>
      <c r="B26" s="49" t="s">
        <v>148</v>
      </c>
      <c r="C26" s="62" t="s">
        <v>151</v>
      </c>
      <c r="D26" s="52" t="s">
        <v>144</v>
      </c>
      <c r="G26" s="48">
        <v>2</v>
      </c>
      <c r="H26" s="49" t="s">
        <v>148</v>
      </c>
      <c r="I26" s="62" t="s">
        <v>151</v>
      </c>
      <c r="J26" s="52" t="s">
        <v>144</v>
      </c>
    </row>
    <row r="27" spans="1:10" x14ac:dyDescent="0.25">
      <c r="A27" s="48">
        <v>3</v>
      </c>
      <c r="B27" s="62" t="s">
        <v>151</v>
      </c>
      <c r="C27" s="53" t="s">
        <v>149</v>
      </c>
      <c r="D27" s="55" t="s">
        <v>155</v>
      </c>
      <c r="G27" s="48">
        <v>3</v>
      </c>
      <c r="H27" s="62" t="s">
        <v>151</v>
      </c>
      <c r="I27" s="53" t="s">
        <v>149</v>
      </c>
      <c r="J27" s="55" t="s">
        <v>155</v>
      </c>
    </row>
    <row r="28" spans="1:10" x14ac:dyDescent="0.25">
      <c r="A28" s="48">
        <v>4</v>
      </c>
      <c r="B28" s="52" t="s">
        <v>144</v>
      </c>
      <c r="C28" s="55" t="s">
        <v>155</v>
      </c>
      <c r="D28" s="61" t="s">
        <v>140</v>
      </c>
      <c r="G28" s="48">
        <v>4</v>
      </c>
      <c r="H28" s="52" t="s">
        <v>144</v>
      </c>
      <c r="I28" s="55" t="s">
        <v>155</v>
      </c>
      <c r="J28" s="61" t="s">
        <v>140</v>
      </c>
    </row>
    <row r="29" spans="1:10" x14ac:dyDescent="0.25">
      <c r="A29" s="48" t="s">
        <v>137</v>
      </c>
      <c r="B29" s="63" t="s">
        <v>148</v>
      </c>
      <c r="G29" s="48" t="s">
        <v>156</v>
      </c>
      <c r="H29" s="48" t="s">
        <v>140</v>
      </c>
    </row>
    <row r="30" spans="1:10" x14ac:dyDescent="0.25">
      <c r="H30" s="48" t="s">
        <v>157</v>
      </c>
    </row>
    <row r="31" spans="1:10" x14ac:dyDescent="0.25">
      <c r="G31" s="48" t="s">
        <v>137</v>
      </c>
      <c r="H31" s="48" t="s">
        <v>158</v>
      </c>
    </row>
    <row r="33" spans="1:11" x14ac:dyDescent="0.25">
      <c r="A33" s="48" t="s">
        <v>159</v>
      </c>
      <c r="B33" s="48" t="s">
        <v>139</v>
      </c>
      <c r="C33" s="48" t="s">
        <v>160</v>
      </c>
      <c r="G33" s="48" t="s">
        <v>159</v>
      </c>
      <c r="H33" s="48" t="s">
        <v>161</v>
      </c>
      <c r="I33" s="48" t="s">
        <v>147</v>
      </c>
    </row>
    <row r="34" spans="1:11" x14ac:dyDescent="0.25">
      <c r="A34" s="48">
        <v>1</v>
      </c>
      <c r="B34" s="49" t="s">
        <v>148</v>
      </c>
      <c r="C34" s="53" t="s">
        <v>149</v>
      </c>
      <c r="D34" s="64" t="s">
        <v>140</v>
      </c>
      <c r="E34" s="65" t="s">
        <v>141</v>
      </c>
      <c r="G34" s="48">
        <v>1</v>
      </c>
      <c r="H34" s="49" t="s">
        <v>148</v>
      </c>
      <c r="I34" s="53" t="s">
        <v>149</v>
      </c>
      <c r="J34" s="64" t="s">
        <v>140</v>
      </c>
      <c r="K34" s="65" t="s">
        <v>141</v>
      </c>
    </row>
    <row r="35" spans="1:11" x14ac:dyDescent="0.25">
      <c r="A35" s="48">
        <v>2</v>
      </c>
      <c r="B35" s="49" t="s">
        <v>148</v>
      </c>
      <c r="C35" s="62" t="s">
        <v>151</v>
      </c>
      <c r="D35" s="52" t="s">
        <v>144</v>
      </c>
      <c r="G35" s="48">
        <v>2</v>
      </c>
      <c r="H35" s="49" t="s">
        <v>148</v>
      </c>
      <c r="I35" s="62" t="s">
        <v>151</v>
      </c>
      <c r="J35" s="52" t="s">
        <v>144</v>
      </c>
      <c r="K35" s="66" t="s">
        <v>162</v>
      </c>
    </row>
    <row r="36" spans="1:11" x14ac:dyDescent="0.25">
      <c r="A36" s="48">
        <v>3</v>
      </c>
      <c r="B36" s="62" t="s">
        <v>151</v>
      </c>
      <c r="C36" s="53" t="s">
        <v>149</v>
      </c>
      <c r="D36" s="55" t="s">
        <v>163</v>
      </c>
      <c r="G36" s="48">
        <v>3</v>
      </c>
      <c r="H36" s="62" t="s">
        <v>151</v>
      </c>
      <c r="I36" s="53" t="s">
        <v>149</v>
      </c>
      <c r="J36" s="55" t="s">
        <v>163</v>
      </c>
      <c r="K36" s="67" t="s">
        <v>155</v>
      </c>
    </row>
    <row r="37" spans="1:11" x14ac:dyDescent="0.25">
      <c r="A37" s="48">
        <v>4</v>
      </c>
      <c r="B37" s="52" t="s">
        <v>144</v>
      </c>
      <c r="C37" s="61" t="s">
        <v>164</v>
      </c>
      <c r="D37" s="64" t="s">
        <v>140</v>
      </c>
      <c r="G37" s="48">
        <v>4</v>
      </c>
      <c r="H37" s="52" t="s">
        <v>144</v>
      </c>
      <c r="I37" s="61" t="s">
        <v>164</v>
      </c>
      <c r="J37" s="64" t="s">
        <v>140</v>
      </c>
      <c r="K37" s="67" t="s">
        <v>155</v>
      </c>
    </row>
    <row r="38" spans="1:11" x14ac:dyDescent="0.25">
      <c r="A38" s="48">
        <v>5</v>
      </c>
      <c r="B38" s="65" t="s">
        <v>141</v>
      </c>
      <c r="C38" s="61" t="s">
        <v>164</v>
      </c>
      <c r="D38" s="55" t="s">
        <v>163</v>
      </c>
      <c r="G38" s="48">
        <v>5</v>
      </c>
      <c r="H38" s="65" t="s">
        <v>141</v>
      </c>
      <c r="I38" s="61" t="s">
        <v>164</v>
      </c>
      <c r="J38" s="55" t="s">
        <v>163</v>
      </c>
      <c r="K38" s="66" t="s">
        <v>162</v>
      </c>
    </row>
    <row r="39" spans="1:11" x14ac:dyDescent="0.25">
      <c r="A39" s="48" t="s">
        <v>137</v>
      </c>
      <c r="B39" s="63" t="s">
        <v>148</v>
      </c>
      <c r="G39" s="48" t="s">
        <v>137</v>
      </c>
      <c r="H39" s="63" t="s">
        <v>148</v>
      </c>
    </row>
    <row r="41" spans="1:11" x14ac:dyDescent="0.25">
      <c r="A41" s="48" t="s">
        <v>165</v>
      </c>
      <c r="B41" s="48" t="s">
        <v>166</v>
      </c>
      <c r="C41" s="48" t="s">
        <v>167</v>
      </c>
      <c r="G41" s="48" t="s">
        <v>165</v>
      </c>
      <c r="H41" s="48" t="s">
        <v>168</v>
      </c>
      <c r="I41" s="48" t="s">
        <v>169</v>
      </c>
    </row>
    <row r="42" spans="1:11" x14ac:dyDescent="0.25">
      <c r="A42" s="48">
        <v>1</v>
      </c>
      <c r="B42" s="64" t="s">
        <v>140</v>
      </c>
      <c r="C42" s="65" t="s">
        <v>141</v>
      </c>
      <c r="D42" s="53" t="s">
        <v>170</v>
      </c>
      <c r="G42" s="48">
        <v>1</v>
      </c>
      <c r="H42" s="64" t="s">
        <v>140</v>
      </c>
      <c r="I42" s="65" t="s">
        <v>141</v>
      </c>
      <c r="J42" s="53" t="s">
        <v>170</v>
      </c>
    </row>
    <row r="43" spans="1:11" x14ac:dyDescent="0.25">
      <c r="A43" s="48">
        <v>2</v>
      </c>
      <c r="B43" s="52" t="s">
        <v>144</v>
      </c>
      <c r="C43" s="66" t="s">
        <v>171</v>
      </c>
      <c r="D43" s="67" t="s">
        <v>172</v>
      </c>
      <c r="G43" s="48">
        <v>2</v>
      </c>
      <c r="H43" s="52" t="s">
        <v>144</v>
      </c>
      <c r="I43" s="66" t="s">
        <v>171</v>
      </c>
      <c r="J43" s="67" t="s">
        <v>172</v>
      </c>
    </row>
    <row r="44" spans="1:11" x14ac:dyDescent="0.25">
      <c r="A44" s="48">
        <v>3</v>
      </c>
      <c r="B44" s="49" t="s">
        <v>173</v>
      </c>
      <c r="C44" s="55" t="s">
        <v>163</v>
      </c>
      <c r="D44" s="48" t="s">
        <v>174</v>
      </c>
      <c r="G44" s="48">
        <v>3</v>
      </c>
      <c r="H44" s="49" t="s">
        <v>173</v>
      </c>
      <c r="I44" s="55" t="s">
        <v>163</v>
      </c>
      <c r="J44" s="48" t="s">
        <v>174</v>
      </c>
    </row>
    <row r="45" spans="1:11" x14ac:dyDescent="0.25">
      <c r="A45" s="48">
        <v>4</v>
      </c>
      <c r="B45" s="64" t="s">
        <v>140</v>
      </c>
      <c r="C45" s="52" t="s">
        <v>144</v>
      </c>
      <c r="D45" s="49" t="s">
        <v>173</v>
      </c>
      <c r="G45" s="48">
        <v>4</v>
      </c>
      <c r="H45" s="64" t="s">
        <v>140</v>
      </c>
      <c r="I45" s="52" t="s">
        <v>144</v>
      </c>
      <c r="J45" s="49" t="s">
        <v>173</v>
      </c>
    </row>
    <row r="46" spans="1:11" x14ac:dyDescent="0.25">
      <c r="A46" s="48">
        <v>5</v>
      </c>
      <c r="B46" s="66" t="s">
        <v>171</v>
      </c>
      <c r="C46" s="65" t="s">
        <v>141</v>
      </c>
      <c r="D46" s="55" t="s">
        <v>163</v>
      </c>
      <c r="G46" s="48">
        <v>5</v>
      </c>
      <c r="H46" s="66" t="s">
        <v>171</v>
      </c>
      <c r="I46" s="65" t="s">
        <v>141</v>
      </c>
      <c r="J46" s="55" t="s">
        <v>163</v>
      </c>
    </row>
    <row r="47" spans="1:11" x14ac:dyDescent="0.25">
      <c r="A47" s="48">
        <v>6</v>
      </c>
      <c r="B47" s="48" t="s">
        <v>174</v>
      </c>
      <c r="C47" s="67" t="s">
        <v>172</v>
      </c>
      <c r="D47" s="53" t="s">
        <v>170</v>
      </c>
      <c r="G47" s="48">
        <v>6</v>
      </c>
      <c r="H47" s="48" t="s">
        <v>174</v>
      </c>
      <c r="I47" s="67" t="s">
        <v>172</v>
      </c>
      <c r="J47" s="53" t="s">
        <v>170</v>
      </c>
    </row>
    <row r="48" spans="1:11" x14ac:dyDescent="0.25">
      <c r="A48" s="48" t="s">
        <v>137</v>
      </c>
      <c r="B48" s="63" t="s">
        <v>150</v>
      </c>
      <c r="G48" s="48" t="s">
        <v>156</v>
      </c>
      <c r="H48" s="48" t="s">
        <v>140</v>
      </c>
    </row>
    <row r="49" spans="1:11" x14ac:dyDescent="0.25">
      <c r="H49" s="48" t="s">
        <v>157</v>
      </c>
    </row>
    <row r="50" spans="1:11" ht="14.25" customHeight="1" x14ac:dyDescent="0.25">
      <c r="G50" s="48" t="s">
        <v>137</v>
      </c>
      <c r="H50" s="48" t="s">
        <v>158</v>
      </c>
    </row>
    <row r="51" spans="1:11" ht="14.25" customHeight="1" x14ac:dyDescent="0.25"/>
    <row r="52" spans="1:11" ht="14.25" customHeight="1" x14ac:dyDescent="0.25">
      <c r="A52" s="48" t="s">
        <v>165</v>
      </c>
      <c r="B52" s="48" t="s">
        <v>175</v>
      </c>
      <c r="C52" s="48" t="s">
        <v>176</v>
      </c>
      <c r="G52" s="48" t="s">
        <v>165</v>
      </c>
      <c r="H52" s="48" t="s">
        <v>177</v>
      </c>
      <c r="I52" s="48" t="s">
        <v>178</v>
      </c>
    </row>
    <row r="53" spans="1:11" ht="14.25" customHeight="1" x14ac:dyDescent="0.25">
      <c r="A53" s="48">
        <v>1</v>
      </c>
      <c r="B53" s="49">
        <v>16</v>
      </c>
      <c r="C53" s="53">
        <v>13</v>
      </c>
      <c r="D53" s="68">
        <v>14</v>
      </c>
      <c r="E53" s="52">
        <v>15</v>
      </c>
      <c r="G53" s="48">
        <v>1</v>
      </c>
      <c r="H53" s="49">
        <v>16</v>
      </c>
      <c r="I53" s="53">
        <v>13</v>
      </c>
      <c r="J53" s="68">
        <v>14</v>
      </c>
      <c r="K53" s="52">
        <v>15</v>
      </c>
    </row>
    <row r="54" spans="1:11" ht="14.25" customHeight="1" x14ac:dyDescent="0.25">
      <c r="A54" s="48">
        <v>2</v>
      </c>
      <c r="B54" s="65">
        <v>26</v>
      </c>
      <c r="C54" s="69">
        <v>23</v>
      </c>
      <c r="D54" s="70">
        <v>24</v>
      </c>
      <c r="E54" s="64">
        <v>25</v>
      </c>
      <c r="G54" s="48">
        <v>2</v>
      </c>
      <c r="H54" s="65">
        <v>26</v>
      </c>
      <c r="I54" s="69">
        <v>23</v>
      </c>
      <c r="J54" s="70">
        <v>24</v>
      </c>
      <c r="K54" s="64">
        <v>25</v>
      </c>
    </row>
    <row r="55" spans="1:11" ht="14.25" customHeight="1" x14ac:dyDescent="0.25">
      <c r="A55" s="48">
        <v>3</v>
      </c>
      <c r="B55" s="53">
        <v>13</v>
      </c>
      <c r="C55" s="69">
        <v>23</v>
      </c>
      <c r="D55" s="63">
        <v>35</v>
      </c>
      <c r="E55" s="71">
        <v>36</v>
      </c>
      <c r="G55" s="48">
        <v>3</v>
      </c>
      <c r="H55" s="53">
        <v>13</v>
      </c>
      <c r="I55" s="69">
        <v>23</v>
      </c>
      <c r="J55" s="63">
        <v>35</v>
      </c>
      <c r="K55" s="71">
        <v>36</v>
      </c>
    </row>
    <row r="56" spans="1:11" ht="14.25" customHeight="1" x14ac:dyDescent="0.25">
      <c r="A56" s="48">
        <v>4</v>
      </c>
      <c r="B56" s="68">
        <v>14</v>
      </c>
      <c r="C56" s="70">
        <v>24</v>
      </c>
      <c r="D56" s="72">
        <v>46</v>
      </c>
      <c r="E56" s="73">
        <v>45</v>
      </c>
      <c r="G56" s="48">
        <v>4</v>
      </c>
      <c r="H56" s="68">
        <v>14</v>
      </c>
      <c r="I56" s="70">
        <v>24</v>
      </c>
      <c r="J56" s="72">
        <v>46</v>
      </c>
      <c r="K56" s="73">
        <v>45</v>
      </c>
    </row>
    <row r="57" spans="1:11" ht="14.25" customHeight="1" x14ac:dyDescent="0.25">
      <c r="A57" s="48">
        <v>5</v>
      </c>
      <c r="B57" s="52">
        <v>15</v>
      </c>
      <c r="C57" s="64">
        <v>25</v>
      </c>
      <c r="D57" s="63">
        <v>35</v>
      </c>
      <c r="E57" s="73">
        <v>45</v>
      </c>
      <c r="G57" s="48">
        <v>5</v>
      </c>
      <c r="H57" s="52">
        <v>15</v>
      </c>
      <c r="I57" s="64">
        <v>25</v>
      </c>
      <c r="J57" s="63">
        <v>35</v>
      </c>
      <c r="K57" s="73">
        <v>45</v>
      </c>
    </row>
    <row r="58" spans="1:11" ht="14.25" customHeight="1" x14ac:dyDescent="0.25">
      <c r="A58" s="48">
        <v>6</v>
      </c>
      <c r="B58" s="71">
        <v>36</v>
      </c>
      <c r="C58" s="72">
        <v>46</v>
      </c>
      <c r="D58" s="49">
        <v>16</v>
      </c>
      <c r="E58" s="65">
        <v>26</v>
      </c>
      <c r="G58" s="48">
        <v>6</v>
      </c>
      <c r="H58" s="71">
        <v>36</v>
      </c>
      <c r="I58" s="72">
        <v>46</v>
      </c>
      <c r="J58" s="49">
        <v>16</v>
      </c>
      <c r="K58" s="65">
        <v>26</v>
      </c>
    </row>
    <row r="59" spans="1:11" ht="14.25" customHeight="1" x14ac:dyDescent="0.25">
      <c r="A59" s="48" t="s">
        <v>137</v>
      </c>
      <c r="B59" s="63" t="s">
        <v>150</v>
      </c>
      <c r="G59" s="48" t="s">
        <v>156</v>
      </c>
      <c r="H59" s="48" t="s">
        <v>140</v>
      </c>
    </row>
    <row r="60" spans="1:11" ht="14.25" customHeight="1" x14ac:dyDescent="0.25">
      <c r="H60" s="48" t="s">
        <v>157</v>
      </c>
    </row>
    <row r="61" spans="1:11" ht="14.25" customHeight="1" x14ac:dyDescent="0.25">
      <c r="G61" s="48" t="s">
        <v>137</v>
      </c>
      <c r="H61" s="48" t="s">
        <v>158</v>
      </c>
    </row>
    <row r="63" spans="1:11" x14ac:dyDescent="0.25">
      <c r="A63" s="48" t="s">
        <v>179</v>
      </c>
      <c r="B63" s="48" t="s">
        <v>168</v>
      </c>
      <c r="C63" s="48" t="s">
        <v>180</v>
      </c>
      <c r="G63" s="48" t="s">
        <v>179</v>
      </c>
      <c r="H63" s="48" t="s">
        <v>181</v>
      </c>
      <c r="I63" s="48" t="s">
        <v>182</v>
      </c>
    </row>
    <row r="64" spans="1:11" x14ac:dyDescent="0.25">
      <c r="A64" s="48">
        <v>1</v>
      </c>
      <c r="B64" s="49" t="s">
        <v>148</v>
      </c>
      <c r="C64" s="64" t="s">
        <v>140</v>
      </c>
      <c r="D64" s="53" t="s">
        <v>170</v>
      </c>
      <c r="E64" s="74" t="s">
        <v>141</v>
      </c>
      <c r="G64" s="48">
        <v>1</v>
      </c>
      <c r="H64" s="49" t="s">
        <v>148</v>
      </c>
      <c r="I64" s="64" t="s">
        <v>140</v>
      </c>
      <c r="J64" s="53" t="s">
        <v>170</v>
      </c>
      <c r="K64" s="74" t="s">
        <v>141</v>
      </c>
    </row>
    <row r="65" spans="1:10" x14ac:dyDescent="0.25">
      <c r="A65" s="48">
        <v>2</v>
      </c>
      <c r="B65" s="49" t="s">
        <v>148</v>
      </c>
      <c r="C65" s="62" t="s">
        <v>151</v>
      </c>
      <c r="D65" s="75" t="s">
        <v>172</v>
      </c>
      <c r="G65" s="48">
        <v>2</v>
      </c>
      <c r="H65" s="49" t="s">
        <v>148</v>
      </c>
      <c r="I65" s="62" t="s">
        <v>151</v>
      </c>
      <c r="J65" s="75" t="s">
        <v>172</v>
      </c>
    </row>
    <row r="66" spans="1:10" x14ac:dyDescent="0.25">
      <c r="A66" s="48">
        <v>3</v>
      </c>
      <c r="B66" s="66" t="s">
        <v>155</v>
      </c>
      <c r="C66" s="62" t="s">
        <v>151</v>
      </c>
      <c r="D66" s="55" t="s">
        <v>163</v>
      </c>
      <c r="G66" s="48">
        <v>3</v>
      </c>
      <c r="H66" s="66" t="s">
        <v>155</v>
      </c>
      <c r="I66" s="62" t="s">
        <v>151</v>
      </c>
      <c r="J66" s="55" t="s">
        <v>163</v>
      </c>
    </row>
    <row r="67" spans="1:10" x14ac:dyDescent="0.25">
      <c r="A67" s="48">
        <v>4</v>
      </c>
      <c r="B67" s="66" t="s">
        <v>155</v>
      </c>
      <c r="C67" s="64" t="s">
        <v>140</v>
      </c>
      <c r="D67" s="52" t="s">
        <v>183</v>
      </c>
      <c r="G67" s="48">
        <v>4</v>
      </c>
      <c r="H67" s="66" t="s">
        <v>155</v>
      </c>
      <c r="I67" s="64" t="s">
        <v>140</v>
      </c>
      <c r="J67" s="52" t="s">
        <v>183</v>
      </c>
    </row>
    <row r="68" spans="1:10" x14ac:dyDescent="0.25">
      <c r="A68" s="48">
        <v>5</v>
      </c>
      <c r="B68" s="65" t="s">
        <v>184</v>
      </c>
      <c r="C68" s="74" t="s">
        <v>141</v>
      </c>
      <c r="D68" s="55" t="s">
        <v>163</v>
      </c>
      <c r="G68" s="48">
        <v>5</v>
      </c>
      <c r="H68" s="65" t="s">
        <v>184</v>
      </c>
      <c r="I68" s="74" t="s">
        <v>141</v>
      </c>
      <c r="J68" s="55" t="s">
        <v>163</v>
      </c>
    </row>
    <row r="69" spans="1:10" x14ac:dyDescent="0.25">
      <c r="A69" s="48">
        <v>6</v>
      </c>
      <c r="B69" s="75" t="s">
        <v>172</v>
      </c>
      <c r="C69" s="67" t="s">
        <v>185</v>
      </c>
      <c r="D69" s="53" t="s">
        <v>170</v>
      </c>
      <c r="G69" s="48">
        <v>6</v>
      </c>
      <c r="H69" s="75" t="s">
        <v>172</v>
      </c>
      <c r="I69" s="67" t="s">
        <v>185</v>
      </c>
      <c r="J69" s="53" t="s">
        <v>170</v>
      </c>
    </row>
    <row r="70" spans="1:10" x14ac:dyDescent="0.25">
      <c r="A70" s="48">
        <v>7</v>
      </c>
      <c r="B70" s="65" t="s">
        <v>184</v>
      </c>
      <c r="C70" s="67" t="s">
        <v>185</v>
      </c>
      <c r="D70" s="52" t="s">
        <v>183</v>
      </c>
      <c r="G70" s="48">
        <v>7</v>
      </c>
      <c r="H70" s="65" t="s">
        <v>184</v>
      </c>
      <c r="I70" s="67" t="s">
        <v>185</v>
      </c>
      <c r="J70" s="52" t="s">
        <v>183</v>
      </c>
    </row>
    <row r="71" spans="1:10" x14ac:dyDescent="0.25">
      <c r="A71" s="48" t="s">
        <v>137</v>
      </c>
      <c r="B71" s="63" t="s">
        <v>150</v>
      </c>
      <c r="G71" s="48" t="s">
        <v>156</v>
      </c>
      <c r="H71" s="48" t="s">
        <v>140</v>
      </c>
    </row>
    <row r="72" spans="1:10" x14ac:dyDescent="0.25">
      <c r="H72" s="48" t="s">
        <v>157</v>
      </c>
    </row>
    <row r="73" spans="1:10" x14ac:dyDescent="0.25">
      <c r="G73" s="48" t="s">
        <v>137</v>
      </c>
      <c r="H73" s="48" t="s">
        <v>158</v>
      </c>
    </row>
    <row r="76" spans="1:10" x14ac:dyDescent="0.25">
      <c r="A76" s="48" t="s">
        <v>179</v>
      </c>
      <c r="B76" s="48" t="s">
        <v>186</v>
      </c>
      <c r="C76" s="48" t="s">
        <v>187</v>
      </c>
    </row>
    <row r="77" spans="1:10" x14ac:dyDescent="0.25">
      <c r="A77" s="48">
        <v>1</v>
      </c>
      <c r="B77" s="49">
        <v>17</v>
      </c>
      <c r="C77" s="53">
        <v>13</v>
      </c>
      <c r="D77" s="68">
        <v>14</v>
      </c>
      <c r="E77" s="52">
        <v>15</v>
      </c>
    </row>
    <row r="78" spans="1:10" x14ac:dyDescent="0.25">
      <c r="A78" s="48">
        <v>2</v>
      </c>
      <c r="B78" s="65">
        <v>26</v>
      </c>
      <c r="C78" s="69">
        <v>23</v>
      </c>
      <c r="D78" s="70">
        <v>27</v>
      </c>
      <c r="E78" s="64">
        <v>25</v>
      </c>
    </row>
    <row r="79" spans="1:10" x14ac:dyDescent="0.25">
      <c r="A79" s="48">
        <v>3</v>
      </c>
      <c r="B79" s="53">
        <v>13</v>
      </c>
      <c r="C79" s="69">
        <v>23</v>
      </c>
      <c r="D79" s="63">
        <v>35</v>
      </c>
      <c r="E79" s="71">
        <v>36</v>
      </c>
    </row>
    <row r="80" spans="1:10" x14ac:dyDescent="0.25">
      <c r="A80" s="48">
        <v>4</v>
      </c>
      <c r="B80" s="68">
        <v>14</v>
      </c>
      <c r="C80" s="76">
        <v>47</v>
      </c>
      <c r="D80" s="72">
        <v>46</v>
      </c>
      <c r="E80" s="73">
        <v>45</v>
      </c>
    </row>
    <row r="81" spans="1:5" x14ac:dyDescent="0.25">
      <c r="A81" s="48">
        <v>5</v>
      </c>
      <c r="B81" s="52">
        <v>15</v>
      </c>
      <c r="C81" s="64">
        <v>25</v>
      </c>
      <c r="D81" s="63">
        <v>35</v>
      </c>
      <c r="E81" s="73">
        <v>45</v>
      </c>
    </row>
    <row r="82" spans="1:5" x14ac:dyDescent="0.25">
      <c r="A82" s="48">
        <v>6</v>
      </c>
      <c r="B82" s="71">
        <v>36</v>
      </c>
      <c r="C82" s="72">
        <v>46</v>
      </c>
      <c r="D82" s="77">
        <v>67</v>
      </c>
      <c r="E82" s="65">
        <v>26</v>
      </c>
    </row>
    <row r="83" spans="1:5" x14ac:dyDescent="0.25">
      <c r="A83" s="48">
        <v>7</v>
      </c>
      <c r="B83" s="49">
        <v>17</v>
      </c>
      <c r="C83" s="77">
        <v>67</v>
      </c>
      <c r="D83" s="70">
        <v>27</v>
      </c>
      <c r="E83" s="76">
        <v>47</v>
      </c>
    </row>
    <row r="84" spans="1:5" x14ac:dyDescent="0.25">
      <c r="A84" s="48" t="s">
        <v>156</v>
      </c>
      <c r="B84" s="48" t="s">
        <v>140</v>
      </c>
    </row>
    <row r="85" spans="1:5" x14ac:dyDescent="0.25">
      <c r="B85" s="48" t="s">
        <v>157</v>
      </c>
    </row>
    <row r="86" spans="1:5" x14ac:dyDescent="0.25">
      <c r="A86" s="48" t="s">
        <v>137</v>
      </c>
      <c r="B86" s="48" t="s">
        <v>158</v>
      </c>
    </row>
    <row r="89" spans="1:5" x14ac:dyDescent="0.25">
      <c r="A89" s="48" t="s">
        <v>188</v>
      </c>
      <c r="B89" s="48" t="s">
        <v>177</v>
      </c>
      <c r="C89" s="48" t="s">
        <v>189</v>
      </c>
    </row>
    <row r="90" spans="1:5" x14ac:dyDescent="0.25">
      <c r="A90" s="48" t="s">
        <v>190</v>
      </c>
    </row>
    <row r="91" spans="1:5" x14ac:dyDescent="0.25">
      <c r="A91" s="48">
        <v>1</v>
      </c>
      <c r="B91" s="49" t="s">
        <v>148</v>
      </c>
      <c r="C91" s="53" t="s">
        <v>149</v>
      </c>
      <c r="D91" s="61" t="s">
        <v>140</v>
      </c>
    </row>
    <row r="92" spans="1:5" x14ac:dyDescent="0.25">
      <c r="A92" s="48">
        <v>2</v>
      </c>
      <c r="B92" s="49" t="s">
        <v>148</v>
      </c>
      <c r="C92" s="62" t="s">
        <v>151</v>
      </c>
      <c r="D92" s="52" t="s">
        <v>144</v>
      </c>
    </row>
    <row r="93" spans="1:5" x14ac:dyDescent="0.25">
      <c r="A93" s="48">
        <v>3</v>
      </c>
      <c r="B93" s="62" t="s">
        <v>151</v>
      </c>
      <c r="C93" s="53" t="s">
        <v>149</v>
      </c>
      <c r="D93" s="55" t="s">
        <v>155</v>
      </c>
    </row>
    <row r="94" spans="1:5" x14ac:dyDescent="0.25">
      <c r="A94" s="48">
        <v>4</v>
      </c>
      <c r="B94" s="52" t="s">
        <v>144</v>
      </c>
      <c r="C94" s="55" t="s">
        <v>155</v>
      </c>
      <c r="D94" s="61" t="s">
        <v>140</v>
      </c>
    </row>
    <row r="95" spans="1:5" x14ac:dyDescent="0.25">
      <c r="A95" s="48" t="s">
        <v>191</v>
      </c>
    </row>
    <row r="96" spans="1:5" x14ac:dyDescent="0.25">
      <c r="A96" s="48">
        <v>1</v>
      </c>
      <c r="B96" s="49" t="s">
        <v>148</v>
      </c>
      <c r="C96" s="53" t="s">
        <v>149</v>
      </c>
      <c r="D96" s="61" t="s">
        <v>140</v>
      </c>
    </row>
    <row r="97" spans="1:11" x14ac:dyDescent="0.25">
      <c r="A97" s="48">
        <v>2</v>
      </c>
      <c r="B97" s="49" t="s">
        <v>148</v>
      </c>
      <c r="C97" s="62" t="s">
        <v>151</v>
      </c>
      <c r="D97" s="52" t="s">
        <v>144</v>
      </c>
    </row>
    <row r="98" spans="1:11" x14ac:dyDescent="0.25">
      <c r="A98" s="48">
        <v>3</v>
      </c>
      <c r="B98" s="62" t="s">
        <v>151</v>
      </c>
      <c r="C98" s="53" t="s">
        <v>149</v>
      </c>
      <c r="D98" s="55" t="s">
        <v>155</v>
      </c>
    </row>
    <row r="99" spans="1:11" x14ac:dyDescent="0.25">
      <c r="A99" s="48">
        <v>4</v>
      </c>
      <c r="B99" s="52" t="s">
        <v>144</v>
      </c>
      <c r="C99" s="55" t="s">
        <v>155</v>
      </c>
      <c r="D99" s="61" t="s">
        <v>140</v>
      </c>
    </row>
    <row r="100" spans="1:11" x14ac:dyDescent="0.25">
      <c r="A100" s="48" t="s">
        <v>192</v>
      </c>
      <c r="B100" s="48" t="s">
        <v>193</v>
      </c>
    </row>
    <row r="101" spans="1:11" x14ac:dyDescent="0.25">
      <c r="A101" s="48" t="s">
        <v>192</v>
      </c>
      <c r="B101" s="48" t="s">
        <v>194</v>
      </c>
    </row>
    <row r="102" spans="1:11" x14ac:dyDescent="0.25">
      <c r="A102" s="48" t="s">
        <v>195</v>
      </c>
      <c r="B102" s="48" t="s">
        <v>158</v>
      </c>
    </row>
    <row r="104" spans="1:11" x14ac:dyDescent="0.25">
      <c r="A104" s="48" t="s">
        <v>196</v>
      </c>
      <c r="B104" s="48" t="s">
        <v>197</v>
      </c>
      <c r="C104" s="48" t="s">
        <v>153</v>
      </c>
      <c r="D104" s="48" t="s">
        <v>198</v>
      </c>
      <c r="G104" s="48" t="s">
        <v>196</v>
      </c>
      <c r="H104" s="48" t="s">
        <v>199</v>
      </c>
      <c r="I104" s="48" t="s">
        <v>147</v>
      </c>
    </row>
    <row r="105" spans="1:11" x14ac:dyDescent="0.25">
      <c r="A105" s="48" t="s">
        <v>190</v>
      </c>
      <c r="G105" s="48" t="s">
        <v>190</v>
      </c>
    </row>
    <row r="106" spans="1:11" x14ac:dyDescent="0.25">
      <c r="A106" s="48">
        <v>1</v>
      </c>
      <c r="B106" s="49" t="s">
        <v>148</v>
      </c>
      <c r="C106" s="53" t="s">
        <v>149</v>
      </c>
      <c r="D106" s="64" t="s">
        <v>140</v>
      </c>
      <c r="G106" s="48">
        <v>1</v>
      </c>
      <c r="H106" s="49" t="s">
        <v>148</v>
      </c>
      <c r="I106" s="53" t="s">
        <v>149</v>
      </c>
      <c r="J106" s="64" t="s">
        <v>140</v>
      </c>
      <c r="K106" s="65" t="s">
        <v>141</v>
      </c>
    </row>
    <row r="107" spans="1:11" x14ac:dyDescent="0.25">
      <c r="A107" s="48">
        <v>2</v>
      </c>
      <c r="B107" s="49" t="s">
        <v>148</v>
      </c>
      <c r="C107" s="62" t="s">
        <v>151</v>
      </c>
      <c r="D107" s="65" t="s">
        <v>171</v>
      </c>
      <c r="G107" s="48">
        <v>2</v>
      </c>
      <c r="H107" s="49" t="s">
        <v>148</v>
      </c>
      <c r="I107" s="62" t="s">
        <v>151</v>
      </c>
      <c r="J107" s="52" t="s">
        <v>144</v>
      </c>
      <c r="K107" s="66" t="s">
        <v>162</v>
      </c>
    </row>
    <row r="108" spans="1:11" x14ac:dyDescent="0.25">
      <c r="A108" s="48">
        <v>3</v>
      </c>
      <c r="B108" s="62" t="s">
        <v>151</v>
      </c>
      <c r="C108" s="53" t="s">
        <v>149</v>
      </c>
      <c r="D108" s="55" t="s">
        <v>163</v>
      </c>
      <c r="G108" s="48">
        <v>3</v>
      </c>
      <c r="H108" s="62" t="s">
        <v>151</v>
      </c>
      <c r="I108" s="53" t="s">
        <v>149</v>
      </c>
      <c r="J108" s="55" t="s">
        <v>163</v>
      </c>
      <c r="K108" s="67" t="s">
        <v>155</v>
      </c>
    </row>
    <row r="109" spans="1:11" x14ac:dyDescent="0.25">
      <c r="A109" s="48">
        <v>4</v>
      </c>
      <c r="B109" s="64" t="s">
        <v>140</v>
      </c>
      <c r="C109" s="61" t="s">
        <v>164</v>
      </c>
      <c r="D109" s="52" t="s">
        <v>200</v>
      </c>
      <c r="G109" s="48">
        <v>4</v>
      </c>
      <c r="H109" s="52" t="s">
        <v>144</v>
      </c>
      <c r="I109" s="61" t="s">
        <v>164</v>
      </c>
      <c r="J109" s="64" t="s">
        <v>140</v>
      </c>
      <c r="K109" s="67" t="s">
        <v>155</v>
      </c>
    </row>
    <row r="110" spans="1:11" x14ac:dyDescent="0.25">
      <c r="A110" s="48">
        <v>5</v>
      </c>
      <c r="B110" s="65" t="s">
        <v>171</v>
      </c>
      <c r="C110" s="61" t="s">
        <v>164</v>
      </c>
      <c r="D110" s="55" t="s">
        <v>163</v>
      </c>
      <c r="G110" s="48">
        <v>5</v>
      </c>
      <c r="H110" s="65" t="s">
        <v>141</v>
      </c>
      <c r="I110" s="61" t="s">
        <v>164</v>
      </c>
      <c r="J110" s="55" t="s">
        <v>163</v>
      </c>
      <c r="K110" s="66" t="s">
        <v>162</v>
      </c>
    </row>
    <row r="111" spans="1:11" x14ac:dyDescent="0.25">
      <c r="A111" s="48" t="s">
        <v>191</v>
      </c>
      <c r="G111" s="48" t="s">
        <v>191</v>
      </c>
    </row>
    <row r="112" spans="1:11" x14ac:dyDescent="0.25">
      <c r="A112" s="48">
        <v>1</v>
      </c>
      <c r="B112" s="49" t="s">
        <v>148</v>
      </c>
      <c r="C112" s="53" t="s">
        <v>149</v>
      </c>
      <c r="D112" s="64" t="s">
        <v>140</v>
      </c>
      <c r="G112" s="48">
        <v>1</v>
      </c>
      <c r="H112" s="49" t="s">
        <v>148</v>
      </c>
      <c r="I112" s="53" t="s">
        <v>149</v>
      </c>
      <c r="J112" s="64" t="s">
        <v>140</v>
      </c>
      <c r="K112" s="65" t="s">
        <v>141</v>
      </c>
    </row>
    <row r="113" spans="1:11" x14ac:dyDescent="0.25">
      <c r="A113" s="48">
        <v>2</v>
      </c>
      <c r="B113" s="49" t="s">
        <v>148</v>
      </c>
      <c r="C113" s="62" t="s">
        <v>151</v>
      </c>
      <c r="D113" s="65" t="s">
        <v>171</v>
      </c>
      <c r="G113" s="48">
        <v>2</v>
      </c>
      <c r="H113" s="49" t="s">
        <v>148</v>
      </c>
      <c r="I113" s="62" t="s">
        <v>151</v>
      </c>
      <c r="J113" s="52" t="s">
        <v>144</v>
      </c>
      <c r="K113" s="66" t="s">
        <v>162</v>
      </c>
    </row>
    <row r="114" spans="1:11" x14ac:dyDescent="0.25">
      <c r="A114" s="48">
        <v>3</v>
      </c>
      <c r="B114" s="62" t="s">
        <v>151</v>
      </c>
      <c r="C114" s="53" t="s">
        <v>149</v>
      </c>
      <c r="D114" s="55" t="s">
        <v>163</v>
      </c>
      <c r="G114" s="48">
        <v>3</v>
      </c>
      <c r="H114" s="62" t="s">
        <v>151</v>
      </c>
      <c r="I114" s="53" t="s">
        <v>149</v>
      </c>
      <c r="J114" s="55" t="s">
        <v>163</v>
      </c>
      <c r="K114" s="67" t="s">
        <v>155</v>
      </c>
    </row>
    <row r="115" spans="1:11" x14ac:dyDescent="0.25">
      <c r="A115" s="48">
        <v>4</v>
      </c>
      <c r="B115" s="64" t="s">
        <v>140</v>
      </c>
      <c r="C115" s="61" t="s">
        <v>164</v>
      </c>
      <c r="D115" s="52" t="s">
        <v>200</v>
      </c>
      <c r="G115" s="48">
        <v>4</v>
      </c>
      <c r="H115" s="52" t="s">
        <v>144</v>
      </c>
      <c r="I115" s="61" t="s">
        <v>164</v>
      </c>
      <c r="J115" s="64" t="s">
        <v>140</v>
      </c>
      <c r="K115" s="67" t="s">
        <v>155</v>
      </c>
    </row>
    <row r="116" spans="1:11" x14ac:dyDescent="0.25">
      <c r="A116" s="48">
        <v>5</v>
      </c>
      <c r="B116" s="65" t="s">
        <v>171</v>
      </c>
      <c r="C116" s="61" t="s">
        <v>164</v>
      </c>
      <c r="D116" s="55" t="s">
        <v>163</v>
      </c>
      <c r="G116" s="48">
        <v>5</v>
      </c>
      <c r="H116" s="65" t="s">
        <v>141</v>
      </c>
      <c r="I116" s="61" t="s">
        <v>164</v>
      </c>
      <c r="J116" s="55" t="s">
        <v>163</v>
      </c>
      <c r="K116" s="66" t="s">
        <v>162</v>
      </c>
    </row>
    <row r="117" spans="1:11" x14ac:dyDescent="0.25">
      <c r="A117" s="48" t="s">
        <v>192</v>
      </c>
      <c r="B117" s="48" t="s">
        <v>193</v>
      </c>
      <c r="G117" s="48" t="s">
        <v>192</v>
      </c>
      <c r="H117" s="48" t="s">
        <v>193</v>
      </c>
    </row>
    <row r="118" spans="1:11" x14ac:dyDescent="0.25">
      <c r="A118" s="48" t="s">
        <v>192</v>
      </c>
      <c r="B118" s="48" t="s">
        <v>194</v>
      </c>
      <c r="G118" s="48" t="s">
        <v>192</v>
      </c>
      <c r="H118" s="48" t="s">
        <v>194</v>
      </c>
    </row>
    <row r="119" spans="1:11" x14ac:dyDescent="0.25">
      <c r="A119" s="48" t="s">
        <v>195</v>
      </c>
      <c r="B119" s="48" t="s">
        <v>158</v>
      </c>
      <c r="G119" s="48" t="s">
        <v>195</v>
      </c>
      <c r="H119" s="48" t="s">
        <v>158</v>
      </c>
    </row>
    <row r="123" spans="1:11" x14ac:dyDescent="0.25">
      <c r="A123" s="48" t="s">
        <v>201</v>
      </c>
      <c r="B123" s="48" t="s">
        <v>202</v>
      </c>
      <c r="C123" s="48" t="s">
        <v>203</v>
      </c>
    </row>
    <row r="124" spans="1:11" x14ac:dyDescent="0.25">
      <c r="A124" s="48">
        <v>1</v>
      </c>
      <c r="B124" s="78" t="s">
        <v>204</v>
      </c>
      <c r="C124" s="79" t="s">
        <v>140</v>
      </c>
      <c r="D124" s="80" t="s">
        <v>205</v>
      </c>
      <c r="E124" s="81" t="s">
        <v>206</v>
      </c>
    </row>
    <row r="125" spans="1:11" x14ac:dyDescent="0.25">
      <c r="A125" s="48">
        <v>2</v>
      </c>
      <c r="B125" s="61" t="s">
        <v>207</v>
      </c>
      <c r="C125" s="52" t="s">
        <v>171</v>
      </c>
      <c r="D125" s="82" t="s">
        <v>208</v>
      </c>
    </row>
    <row r="126" spans="1:11" x14ac:dyDescent="0.25">
      <c r="A126" s="48">
        <v>3</v>
      </c>
      <c r="B126" s="83" t="s">
        <v>209</v>
      </c>
      <c r="C126" s="65" t="s">
        <v>210</v>
      </c>
      <c r="D126" s="84" t="s">
        <v>155</v>
      </c>
    </row>
    <row r="127" spans="1:11" x14ac:dyDescent="0.25">
      <c r="A127" s="48">
        <v>4</v>
      </c>
      <c r="B127" s="79" t="s">
        <v>140</v>
      </c>
      <c r="C127" s="84" t="s">
        <v>155</v>
      </c>
      <c r="D127" s="85" t="s">
        <v>211</v>
      </c>
    </row>
    <row r="128" spans="1:11" x14ac:dyDescent="0.25">
      <c r="A128" s="48">
        <v>5</v>
      </c>
      <c r="B128" s="52" t="s">
        <v>171</v>
      </c>
      <c r="C128" s="76" t="s">
        <v>212</v>
      </c>
      <c r="D128" s="86" t="s">
        <v>213</v>
      </c>
      <c r="F128" s="48">
        <v>19</v>
      </c>
    </row>
    <row r="129" spans="1:4" x14ac:dyDescent="0.25">
      <c r="A129" s="48">
        <v>6</v>
      </c>
      <c r="B129" s="82" t="s">
        <v>208</v>
      </c>
      <c r="C129" s="73" t="s">
        <v>185</v>
      </c>
      <c r="D129" s="75" t="s">
        <v>214</v>
      </c>
    </row>
    <row r="130" spans="1:4" x14ac:dyDescent="0.25">
      <c r="A130" s="48">
        <v>7</v>
      </c>
      <c r="B130" s="80" t="s">
        <v>205</v>
      </c>
      <c r="C130" s="73" t="s">
        <v>185</v>
      </c>
      <c r="D130" s="48" t="s">
        <v>215</v>
      </c>
    </row>
    <row r="131" spans="1:4" x14ac:dyDescent="0.25">
      <c r="A131" s="48">
        <v>8</v>
      </c>
      <c r="B131" s="83" t="s">
        <v>209</v>
      </c>
      <c r="C131" s="76" t="s">
        <v>212</v>
      </c>
      <c r="D131" s="87" t="s">
        <v>216</v>
      </c>
    </row>
    <row r="132" spans="1:4" x14ac:dyDescent="0.25">
      <c r="A132" s="48">
        <v>9</v>
      </c>
      <c r="B132" s="61" t="s">
        <v>207</v>
      </c>
      <c r="C132" s="75" t="s">
        <v>214</v>
      </c>
      <c r="D132" s="87" t="s">
        <v>216</v>
      </c>
    </row>
    <row r="133" spans="1:4" x14ac:dyDescent="0.25">
      <c r="A133" s="48">
        <v>10</v>
      </c>
      <c r="B133" s="65" t="s">
        <v>210</v>
      </c>
      <c r="C133" s="86" t="s">
        <v>213</v>
      </c>
      <c r="D133" s="81" t="s">
        <v>206</v>
      </c>
    </row>
    <row r="134" spans="1:4" x14ac:dyDescent="0.25">
      <c r="A134" s="48">
        <v>11</v>
      </c>
      <c r="B134" s="78" t="s">
        <v>204</v>
      </c>
      <c r="C134" s="85" t="s">
        <v>211</v>
      </c>
      <c r="D134" s="48" t="s">
        <v>215</v>
      </c>
    </row>
    <row r="135" spans="1:4" x14ac:dyDescent="0.25">
      <c r="A135" s="48" t="s">
        <v>192</v>
      </c>
      <c r="B135" s="48" t="s">
        <v>193</v>
      </c>
    </row>
    <row r="136" spans="1:4" x14ac:dyDescent="0.25">
      <c r="A136" s="48" t="s">
        <v>192</v>
      </c>
      <c r="B136" s="48" t="s">
        <v>194</v>
      </c>
    </row>
    <row r="137" spans="1:4" x14ac:dyDescent="0.25">
      <c r="A137" s="48" t="s">
        <v>195</v>
      </c>
      <c r="B137" s="48" t="s">
        <v>158</v>
      </c>
    </row>
  </sheetData>
  <pageMargins left="0.7" right="0.7" top="0.75" bottom="0.75" header="0.3" footer="0.3"/>
  <pageSetup scale="76"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A53E-3D7E-41D9-AEDC-C93F3B287664}">
  <sheetPr>
    <tabColor rgb="FF92D050"/>
    <pageSetUpPr fitToPage="1"/>
  </sheetPr>
  <dimension ref="A3:L24"/>
  <sheetViews>
    <sheetView showGridLines="0" topLeftCell="A2" zoomScale="80" zoomScaleNormal="80" workbookViewId="0">
      <selection activeCell="J21" sqref="J21"/>
    </sheetView>
  </sheetViews>
  <sheetFormatPr baseColWidth="10" defaultRowHeight="12.75" x14ac:dyDescent="0.2"/>
  <cols>
    <col min="2" max="2" width="32.85546875" customWidth="1"/>
    <col min="3" max="3" width="16.28515625" customWidth="1"/>
    <col min="4" max="9" width="18.42578125" customWidth="1"/>
    <col min="10" max="10" width="12.5703125" customWidth="1"/>
    <col min="11" max="11" width="6" customWidth="1"/>
  </cols>
  <sheetData>
    <row r="3" spans="1:12" ht="18" x14ac:dyDescent="0.25">
      <c r="B3" s="6"/>
      <c r="C3" s="19" t="s">
        <v>347</v>
      </c>
    </row>
    <row r="4" spans="1:12" ht="18" x14ac:dyDescent="0.25">
      <c r="C4" s="21" t="s">
        <v>300</v>
      </c>
    </row>
    <row r="5" spans="1:12" ht="20.25" customHeight="1" x14ac:dyDescent="0.2"/>
    <row r="6" spans="1:12" ht="20.25" customHeight="1" x14ac:dyDescent="0.2"/>
    <row r="7" spans="1:12" ht="20.25" customHeight="1" x14ac:dyDescent="0.2"/>
    <row r="8" spans="1:12" ht="13.5" thickBot="1" x14ac:dyDescent="0.25"/>
    <row r="9" spans="1:12" ht="22.5" customHeight="1" thickBot="1" x14ac:dyDescent="0.3">
      <c r="B9" s="12" t="s">
        <v>0</v>
      </c>
      <c r="C9" s="13" t="s">
        <v>1</v>
      </c>
      <c r="D9" s="13" t="s">
        <v>3</v>
      </c>
      <c r="E9" s="13" t="s">
        <v>2</v>
      </c>
      <c r="F9" s="13" t="s">
        <v>8</v>
      </c>
      <c r="G9" s="13" t="s">
        <v>6</v>
      </c>
      <c r="H9" s="13"/>
      <c r="I9" s="13" t="s">
        <v>5</v>
      </c>
      <c r="J9" s="14"/>
    </row>
    <row r="10" spans="1:12" ht="24.75" customHeight="1" x14ac:dyDescent="0.25">
      <c r="A10" s="1"/>
      <c r="B10" s="106" t="str">
        <f>VLOOKUP($F10,'Tournoi 2026'!$B$6:$I$95,2,FALSE)</f>
        <v>vendredi 30 janvier</v>
      </c>
      <c r="C10" s="2" t="str">
        <f>VLOOKUP($F10,'Tournoi 2026'!$B$6:$I$95,3,FALSE)</f>
        <v>12h00</v>
      </c>
      <c r="D10" s="2" t="str">
        <f>VLOOKUP($F10,'Tournoi 2026'!$B$6:$I$95,4,FALSE)</f>
        <v>St-Basile</v>
      </c>
      <c r="E10" s="2" t="str">
        <f>VLOOKUP($F10,'Tournoi 2026'!$B$6:$I$95,5,FALSE)</f>
        <v>Benjamine B</v>
      </c>
      <c r="F10" s="16" t="s">
        <v>121</v>
      </c>
      <c r="G10" s="2" t="str">
        <f>VLOOKUP($F10,'Tournoi 2026'!$B$6:$I$95,6,FALSE)</f>
        <v>4 Cités</v>
      </c>
      <c r="H10" s="2">
        <v>6</v>
      </c>
      <c r="I10" s="2" t="str">
        <f>VLOOKUP($F10,'Tournoi 2026'!$B$6:$I$95,8,FALSE)</f>
        <v>St-Hyacinthe</v>
      </c>
      <c r="J10" s="2">
        <v>3</v>
      </c>
      <c r="L10" s="27"/>
    </row>
    <row r="11" spans="1:12" ht="24.75" customHeight="1" x14ac:dyDescent="0.25">
      <c r="A11" s="1"/>
      <c r="B11" s="2" t="str">
        <f>VLOOKUP($F11,'Tournoi 2026'!$B$6:$I$95,2,FALSE)</f>
        <v>vendredi 30 janvier</v>
      </c>
      <c r="C11" s="2" t="str">
        <f>VLOOKUP($F11,'Tournoi 2026'!$B$6:$I$95,3,FALSE)</f>
        <v>15h00</v>
      </c>
      <c r="D11" s="2" t="str">
        <f>VLOOKUP($F11,'Tournoi 2026'!$B$6:$I$95,4,FALSE)</f>
        <v>St-Basile</v>
      </c>
      <c r="E11" s="2" t="str">
        <f>VLOOKUP($F11,'Tournoi 2026'!$B$6:$I$95,5,FALSE)</f>
        <v>Benjamine B</v>
      </c>
      <c r="F11" s="16" t="s">
        <v>122</v>
      </c>
      <c r="G11" s="2" t="str">
        <f>VLOOKUP($F11,'Tournoi 2026'!$B$6:$I$95,6,FALSE)</f>
        <v>St-Hyacinthe</v>
      </c>
      <c r="H11" s="2">
        <v>2</v>
      </c>
      <c r="I11" s="2" t="str">
        <f>VLOOKUP($F11,'Tournoi 2026'!$B$6:$I$95,8,FALSE)</f>
        <v>La Capitale</v>
      </c>
      <c r="J11" s="2">
        <v>6</v>
      </c>
    </row>
    <row r="12" spans="1:12" ht="24.75" customHeight="1" x14ac:dyDescent="0.25">
      <c r="A12" s="1"/>
      <c r="B12" s="2" t="str">
        <f>VLOOKUP($F12,'Tournoi 2026'!$B$6:$I$95,2,FALSE)</f>
        <v>vendredi 30 janvier</v>
      </c>
      <c r="C12" s="2" t="str">
        <f>VLOOKUP($F12,'Tournoi 2026'!$B$6:$I$95,3,FALSE)</f>
        <v>16h00</v>
      </c>
      <c r="D12" s="2" t="str">
        <f>VLOOKUP($F12,'Tournoi 2026'!$B$6:$I$95,4,FALSE)</f>
        <v>St-Basile</v>
      </c>
      <c r="E12" s="2" t="str">
        <f>VLOOKUP($F12,'Tournoi 2026'!$B$6:$I$95,5,FALSE)</f>
        <v>Benjamine B</v>
      </c>
      <c r="F12" s="16" t="s">
        <v>123</v>
      </c>
      <c r="G12" s="2" t="str">
        <f>VLOOKUP($F12,'Tournoi 2026'!$B$6:$I$95,6,FALSE)</f>
        <v>Bellechasse</v>
      </c>
      <c r="H12" s="2">
        <v>5</v>
      </c>
      <c r="I12" s="2" t="str">
        <f>VLOOKUP($F12,'Tournoi 2026'!$B$6:$I$95,8,FALSE)</f>
        <v>4 Cités</v>
      </c>
      <c r="J12" s="2">
        <v>1</v>
      </c>
    </row>
    <row r="13" spans="1:12" ht="24.75" customHeight="1" x14ac:dyDescent="0.25">
      <c r="A13" s="1"/>
      <c r="B13" s="2" t="str">
        <f>VLOOKUP($F13,'Tournoi 2026'!$B$6:$I$95,2,FALSE)</f>
        <v>samedi 31 janvier</v>
      </c>
      <c r="C13" s="2" t="str">
        <f>VLOOKUP($F13,'Tournoi 2026'!$B$6:$I$95,3,FALSE)</f>
        <v>8h30</v>
      </c>
      <c r="D13" s="2" t="str">
        <f>VLOOKUP($F13,'Tournoi 2026'!$B$6:$I$95,4,FALSE)</f>
        <v>St-Bruno</v>
      </c>
      <c r="E13" s="2" t="str">
        <f>VLOOKUP($F13,'Tournoi 2026'!$B$6:$I$95,5,FALSE)</f>
        <v>Benjamine B</v>
      </c>
      <c r="F13" s="16" t="s">
        <v>124</v>
      </c>
      <c r="G13" s="2" t="str">
        <f>VLOOKUP($F13,'Tournoi 2026'!$B$6:$I$95,6,FALSE)</f>
        <v>La Capital</v>
      </c>
      <c r="H13" s="2">
        <v>6</v>
      </c>
      <c r="I13" s="2" t="str">
        <f>VLOOKUP($F13,'Tournoi 2026'!$B$6:$I$95,8,FALSE)</f>
        <v>Bellechasse</v>
      </c>
      <c r="J13" s="2">
        <v>4</v>
      </c>
    </row>
    <row r="14" spans="1:12" ht="24.75" customHeight="1" x14ac:dyDescent="0.25">
      <c r="A14" s="1"/>
      <c r="B14" s="2" t="str">
        <f>VLOOKUP($F14,'Tournoi 2026'!$B$6:$I$95,2,FALSE)</f>
        <v>samedi 31 janvier</v>
      </c>
      <c r="C14" s="2" t="str">
        <f>VLOOKUP($F14,'Tournoi 2026'!$B$6:$I$95,3,FALSE)</f>
        <v>14h15</v>
      </c>
      <c r="D14" s="2" t="str">
        <f>VLOOKUP($F14,'Tournoi 2026'!$B$6:$I$95,4,FALSE)</f>
        <v>St-Basile</v>
      </c>
      <c r="E14" s="2" t="str">
        <f>VLOOKUP($F14,'Tournoi 2026'!$B$6:$I$95,5,FALSE)</f>
        <v>Benjamine B</v>
      </c>
      <c r="F14" s="16" t="s">
        <v>125</v>
      </c>
      <c r="G14" s="2" t="str">
        <f>VLOOKUP($F14,'Tournoi 2026'!$B$6:$I$95,6,FALSE)</f>
        <v>Bellechasse</v>
      </c>
      <c r="H14" s="2">
        <v>5</v>
      </c>
      <c r="I14" s="2" t="str">
        <f>VLOOKUP($F14,'Tournoi 2026'!$B$6:$I$95,8,FALSE)</f>
        <v>St-Hyacinthe</v>
      </c>
      <c r="J14" s="2">
        <v>1</v>
      </c>
    </row>
    <row r="15" spans="1:12" ht="24.75" customHeight="1" thickBot="1" x14ac:dyDescent="0.3">
      <c r="A15" s="1"/>
      <c r="B15" s="5" t="str">
        <f>VLOOKUP($F15,'Tournoi 2026'!$B$6:$I$95,2,FALSE)</f>
        <v>samedi 31 janvier</v>
      </c>
      <c r="C15" s="5" t="str">
        <f>VLOOKUP($F15,'Tournoi 2026'!$B$6:$I$95,3,FALSE)</f>
        <v>18h00</v>
      </c>
      <c r="D15" s="5" t="str">
        <f>VLOOKUP($F15,'Tournoi 2026'!$B$6:$I$95,4,FALSE)</f>
        <v>St-Bruno</v>
      </c>
      <c r="E15" s="5" t="str">
        <f>VLOOKUP($F15,'Tournoi 2026'!$B$6:$I$95,5,FALSE)</f>
        <v>Benjamine B</v>
      </c>
      <c r="F15" s="135" t="s">
        <v>126</v>
      </c>
      <c r="G15" s="5" t="str">
        <f>VLOOKUP($F15,'Tournoi 2026'!$B$6:$I$95,6,FALSE)</f>
        <v>La Capital</v>
      </c>
      <c r="H15" s="5">
        <v>5</v>
      </c>
      <c r="I15" s="5" t="str">
        <f>VLOOKUP($F15,'Tournoi 2026'!$B$6:$I$95,8,FALSE)</f>
        <v>4 Cités</v>
      </c>
      <c r="J15" s="5">
        <v>0</v>
      </c>
    </row>
    <row r="16" spans="1:12" ht="24.75" customHeight="1" thickBot="1" x14ac:dyDescent="0.3">
      <c r="A16" s="1"/>
      <c r="B16" s="147" t="str">
        <f>VLOOKUP($F16,'Tournoi 2026'!$B$6:$I$95,2,FALSE)</f>
        <v>dimanche 1er février</v>
      </c>
      <c r="C16" s="148" t="str">
        <f>VLOOKUP($F16,'Tournoi 2026'!$B$6:$I$95,3,FALSE)</f>
        <v>11h30</v>
      </c>
      <c r="D16" s="148" t="str">
        <f>VLOOKUP($F16,'Tournoi 2026'!$B$6:$I$95,4,FALSE)</f>
        <v>St-Bruno</v>
      </c>
      <c r="E16" s="148" t="str">
        <f>VLOOKUP($F16,'Tournoi 2026'!$B$6:$I$95,5,FALSE)</f>
        <v>Benjamine B</v>
      </c>
      <c r="F16" s="149" t="s">
        <v>120</v>
      </c>
      <c r="G16" s="150" t="s">
        <v>258</v>
      </c>
      <c r="H16" s="150">
        <v>4</v>
      </c>
      <c r="I16" s="150" t="s">
        <v>42</v>
      </c>
      <c r="J16" s="150">
        <v>2</v>
      </c>
    </row>
    <row r="17" spans="3:8" ht="15.75" x14ac:dyDescent="0.25">
      <c r="E17" s="42"/>
      <c r="F17" s="29"/>
    </row>
    <row r="18" spans="3:8" ht="13.5" thickBot="1" x14ac:dyDescent="0.25"/>
    <row r="19" spans="3:8" ht="15" x14ac:dyDescent="0.2">
      <c r="C19" s="161"/>
      <c r="D19" s="24" t="s">
        <v>33</v>
      </c>
      <c r="E19" s="24" t="s">
        <v>33</v>
      </c>
      <c r="F19" s="24" t="s">
        <v>33</v>
      </c>
      <c r="G19" s="38" t="s">
        <v>31</v>
      </c>
      <c r="H19" s="38" t="s">
        <v>32</v>
      </c>
    </row>
    <row r="20" spans="3:8" ht="15.75" thickBot="1" x14ac:dyDescent="0.25">
      <c r="C20" s="162"/>
      <c r="D20" s="25">
        <v>1</v>
      </c>
      <c r="E20" s="25">
        <v>2</v>
      </c>
      <c r="F20" s="26">
        <v>3</v>
      </c>
      <c r="G20" s="26"/>
      <c r="H20" s="26"/>
    </row>
    <row r="21" spans="3:8" ht="33" customHeight="1" thickBot="1" x14ac:dyDescent="0.25">
      <c r="C21" s="26" t="s">
        <v>64</v>
      </c>
      <c r="D21" s="26">
        <v>2</v>
      </c>
      <c r="E21" s="26">
        <v>0</v>
      </c>
      <c r="F21" s="26">
        <v>0</v>
      </c>
      <c r="G21" s="25">
        <v>2</v>
      </c>
      <c r="H21" s="25">
        <v>3</v>
      </c>
    </row>
    <row r="22" spans="3:8" ht="33" customHeight="1" thickBot="1" x14ac:dyDescent="0.25">
      <c r="C22" s="26" t="s">
        <v>276</v>
      </c>
      <c r="D22" s="26">
        <v>0</v>
      </c>
      <c r="E22" s="26">
        <v>0</v>
      </c>
      <c r="F22" s="26">
        <v>0</v>
      </c>
      <c r="G22" s="25">
        <v>0</v>
      </c>
      <c r="H22" s="25">
        <v>4</v>
      </c>
    </row>
    <row r="23" spans="3:8" ht="33" customHeight="1" thickBot="1" x14ac:dyDescent="0.25">
      <c r="C23" s="26" t="s">
        <v>42</v>
      </c>
      <c r="D23" s="26">
        <v>2</v>
      </c>
      <c r="E23" s="26">
        <v>2</v>
      </c>
      <c r="F23" s="26">
        <v>2</v>
      </c>
      <c r="G23" s="25">
        <v>6</v>
      </c>
      <c r="H23" s="25">
        <v>1</v>
      </c>
    </row>
    <row r="24" spans="3:8" ht="33" customHeight="1" thickBot="1" x14ac:dyDescent="0.25">
      <c r="C24" s="26" t="s">
        <v>258</v>
      </c>
      <c r="D24" s="26">
        <v>2</v>
      </c>
      <c r="E24" s="26">
        <v>0</v>
      </c>
      <c r="F24" s="26">
        <v>2</v>
      </c>
      <c r="G24" s="25">
        <v>4</v>
      </c>
      <c r="H24" s="25">
        <v>2</v>
      </c>
    </row>
  </sheetData>
  <mergeCells count="1">
    <mergeCell ref="C19:C20"/>
  </mergeCells>
  <phoneticPr fontId="3" type="noConversion"/>
  <pageMargins left="0.7" right="0.7" top="0.75" bottom="0.75" header="0.3" footer="0.3"/>
  <pageSetup scale="66"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85B42-3A04-4761-8CD0-A53DACC57473}">
  <sheetPr>
    <tabColor rgb="FF92D050"/>
    <pageSetUpPr fitToPage="1"/>
  </sheetPr>
  <dimension ref="A3:Z41"/>
  <sheetViews>
    <sheetView showGridLines="0" topLeftCell="A17" zoomScale="71" zoomScaleNormal="70" workbookViewId="0">
      <selection activeCell="M28" sqref="M28"/>
    </sheetView>
  </sheetViews>
  <sheetFormatPr baseColWidth="10" defaultRowHeight="12.75" x14ac:dyDescent="0.2"/>
  <cols>
    <col min="2" max="2" width="21.140625" bestFit="1" customWidth="1"/>
    <col min="3" max="3" width="15.140625" customWidth="1"/>
    <col min="4" max="4" width="14.140625" customWidth="1"/>
    <col min="5" max="5" width="17.85546875" customWidth="1"/>
    <col min="6" max="6" width="16.7109375" customWidth="1"/>
    <col min="7" max="7" width="18.42578125" bestFit="1" customWidth="1"/>
    <col min="8" max="8" width="14.7109375" customWidth="1"/>
    <col min="9" max="9" width="18.42578125" bestFit="1" customWidth="1"/>
    <col min="10" max="10" width="14.140625" customWidth="1"/>
    <col min="11" max="11" width="4.42578125" customWidth="1"/>
  </cols>
  <sheetData>
    <row r="3" spans="1:15" ht="18" x14ac:dyDescent="0.25">
      <c r="B3" s="6"/>
      <c r="C3" s="19" t="s">
        <v>81</v>
      </c>
    </row>
    <row r="4" spans="1:15" ht="18" x14ac:dyDescent="0.25">
      <c r="B4" s="8"/>
      <c r="C4" s="20" t="s">
        <v>301</v>
      </c>
    </row>
    <row r="8" spans="1:15" ht="13.5" thickBot="1" x14ac:dyDescent="0.25"/>
    <row r="9" spans="1:15" ht="22.5" customHeight="1" thickBot="1" x14ac:dyDescent="0.3">
      <c r="B9" s="12" t="s">
        <v>0</v>
      </c>
      <c r="C9" s="13" t="s">
        <v>1</v>
      </c>
      <c r="D9" s="13" t="s">
        <v>3</v>
      </c>
      <c r="E9" s="13" t="s">
        <v>2</v>
      </c>
      <c r="F9" s="13" t="s">
        <v>8</v>
      </c>
      <c r="G9" s="13" t="s">
        <v>6</v>
      </c>
      <c r="H9" s="13"/>
      <c r="I9" s="13" t="s">
        <v>5</v>
      </c>
      <c r="J9" s="14"/>
    </row>
    <row r="10" spans="1:15" ht="24.75" customHeight="1" x14ac:dyDescent="0.25">
      <c r="A10" s="1"/>
      <c r="B10" s="106" t="str">
        <f>VLOOKUP($F10,'Tournoi 2026'!$B$6:$I$95,2,FALSE)</f>
        <v>mercredi 28 janvier</v>
      </c>
      <c r="C10" s="2" t="str">
        <f>VLOOKUP($F10,'Tournoi 2026'!$B$6:$I$95,3,FALSE)</f>
        <v>20h00</v>
      </c>
      <c r="D10" s="2" t="str">
        <f>VLOOKUP($F10,'Tournoi 2026'!$B$6:$I$95,4,FALSE)</f>
        <v>St-Bruno</v>
      </c>
      <c r="E10" s="2" t="str">
        <f>VLOOKUP($F10,'Tournoi 2026'!$B$6:$I$95,5,FALSE)</f>
        <v>Cadette A</v>
      </c>
      <c r="F10" s="16" t="s">
        <v>233</v>
      </c>
      <c r="G10" s="2" t="str">
        <f>VLOOKUP($F10,'Tournoi 2026'!$B$6:$I$95,6,FALSE)</f>
        <v xml:space="preserve">Roussillon </v>
      </c>
      <c r="H10" s="2">
        <v>1</v>
      </c>
      <c r="I10" s="2" t="str">
        <f>VLOOKUP($F10,'Tournoi 2026'!$B$6:$I$95,8,FALSE)</f>
        <v>Ste-Julie</v>
      </c>
      <c r="J10" s="2">
        <v>2</v>
      </c>
      <c r="L10" s="27"/>
      <c r="M10" s="27"/>
    </row>
    <row r="11" spans="1:15" ht="24.75" customHeight="1" x14ac:dyDescent="0.25">
      <c r="A11" s="1"/>
      <c r="B11" s="2" t="str">
        <f>VLOOKUP($F11,'Tournoi 2026'!$B$6:$I$95,2,FALSE)</f>
        <v>jeudi 29 janvier</v>
      </c>
      <c r="C11" s="2" t="str">
        <f>VLOOKUP($F11,'Tournoi 2026'!$B$6:$I$95,3,FALSE)</f>
        <v>20h00</v>
      </c>
      <c r="D11" s="2" t="str">
        <f>VLOOKUP($F11,'Tournoi 2026'!$B$6:$I$95,4,FALSE)</f>
        <v>St-Bruno</v>
      </c>
      <c r="E11" s="2" t="str">
        <f>VLOOKUP($F11,'Tournoi 2026'!$B$6:$I$95,5,FALSE)</f>
        <v>Cadette A</v>
      </c>
      <c r="F11" s="16" t="s">
        <v>234</v>
      </c>
      <c r="G11" s="2" t="str">
        <f>VLOOKUP($F11,'Tournoi 2026'!$B$6:$I$95,6,FALSE)</f>
        <v>Intrépides</v>
      </c>
      <c r="H11" s="2">
        <v>4</v>
      </c>
      <c r="I11" s="2" t="str">
        <f>VLOOKUP($F11,'Tournoi 2026'!$B$6:$I$95,8,FALSE)</f>
        <v>Roussillon</v>
      </c>
      <c r="J11" s="2">
        <v>1</v>
      </c>
      <c r="L11" s="27"/>
    </row>
    <row r="12" spans="1:15" ht="24.75" customHeight="1" x14ac:dyDescent="0.25">
      <c r="A12" s="1"/>
      <c r="B12" s="2" t="str">
        <f>VLOOKUP($F12,'Tournoi 2026'!$B$6:$I$95,2,FALSE)</f>
        <v>vendredi 30 janvier</v>
      </c>
      <c r="C12" s="2" t="str">
        <f>VLOOKUP($F12,'Tournoi 2026'!$B$6:$I$95,3,FALSE)</f>
        <v>12h00</v>
      </c>
      <c r="D12" s="2" t="str">
        <f>VLOOKUP($F12,'Tournoi 2026'!$B$6:$I$95,4,FALSE)</f>
        <v>St-Bruno</v>
      </c>
      <c r="E12" s="2" t="str">
        <f>VLOOKUP($F12,'Tournoi 2026'!$B$6:$I$95,5,FALSE)</f>
        <v>Cadette A</v>
      </c>
      <c r="F12" s="16" t="s">
        <v>235</v>
      </c>
      <c r="G12" s="2" t="str">
        <f>VLOOKUP($F12,'Tournoi 2026'!$B$6:$I$95,6,FALSE)</f>
        <v>4 Cités</v>
      </c>
      <c r="H12" s="2">
        <v>5</v>
      </c>
      <c r="I12" s="2" t="str">
        <f>VLOOKUP($F12,'Tournoi 2026'!$B$6:$I$95,8,FALSE)</f>
        <v>Gatineau</v>
      </c>
      <c r="J12" s="2">
        <v>3</v>
      </c>
      <c r="L12" s="27"/>
      <c r="M12" s="27"/>
    </row>
    <row r="13" spans="1:15" ht="24.75" customHeight="1" x14ac:dyDescent="0.25">
      <c r="A13" s="1"/>
      <c r="B13" s="2" t="str">
        <f>VLOOKUP($F13,'Tournoi 2026'!$B$6:$I$95,2,FALSE)</f>
        <v>vendredi 30 janvier</v>
      </c>
      <c r="C13" s="2" t="str">
        <f>VLOOKUP($F13,'Tournoi 2026'!$B$6:$I$95,3,FALSE)</f>
        <v>13h00</v>
      </c>
      <c r="D13" s="2" t="str">
        <f>VLOOKUP($F13,'Tournoi 2026'!$B$6:$I$95,4,FALSE)</f>
        <v>St-Bruno</v>
      </c>
      <c r="E13" s="2" t="str">
        <f>VLOOKUP($F13,'Tournoi 2026'!$B$6:$I$95,5,FALSE)</f>
        <v>Cadette A</v>
      </c>
      <c r="F13" s="16" t="s">
        <v>236</v>
      </c>
      <c r="G13" s="2" t="str">
        <f>VLOOKUP($F13,'Tournoi 2026'!$B$6:$I$95,6,FALSE)</f>
        <v>Team NB</v>
      </c>
      <c r="H13" s="2">
        <v>3</v>
      </c>
      <c r="I13" s="2" t="str">
        <f>VLOOKUP($F13,'Tournoi 2026'!$B$6:$I$95,8,FALSE)</f>
        <v>Intrépides</v>
      </c>
      <c r="J13" s="2">
        <v>4</v>
      </c>
      <c r="L13" s="27"/>
    </row>
    <row r="14" spans="1:15" ht="24.75" customHeight="1" x14ac:dyDescent="0.25">
      <c r="A14" s="1"/>
      <c r="B14" s="2" t="str">
        <f>VLOOKUP($F14,'Tournoi 2026'!$B$6:$I$95,2,FALSE)</f>
        <v>vendredi 30 janvier</v>
      </c>
      <c r="C14" s="2" t="str">
        <f>VLOOKUP($F14,'Tournoi 2026'!$B$6:$I$95,3,FALSE)</f>
        <v>13h00</v>
      </c>
      <c r="D14" s="2" t="str">
        <f>VLOOKUP($F14,'Tournoi 2026'!$B$6:$I$95,4,FALSE)</f>
        <v>St-Basile</v>
      </c>
      <c r="E14" s="2" t="str">
        <f>VLOOKUP($F14,'Tournoi 2026'!$B$6:$I$95,5,FALSE)</f>
        <v>Cadette A</v>
      </c>
      <c r="F14" s="16" t="s">
        <v>237</v>
      </c>
      <c r="G14" s="2" t="str">
        <f>VLOOKUP($F14,'Tournoi 2026'!$B$6:$I$95,6,FALSE)</f>
        <v xml:space="preserve">Ste-Julie  </v>
      </c>
      <c r="H14" s="2">
        <v>4</v>
      </c>
      <c r="I14" s="2" t="str">
        <f>VLOOKUP($F14,'Tournoi 2026'!$B$6:$I$95,8,FALSE)</f>
        <v>Pierrefonds</v>
      </c>
      <c r="J14" s="2">
        <v>1</v>
      </c>
      <c r="L14" s="27"/>
      <c r="M14" s="27"/>
      <c r="O14" s="27"/>
    </row>
    <row r="15" spans="1:15" ht="24.75" customHeight="1" x14ac:dyDescent="0.25">
      <c r="A15" s="1"/>
      <c r="B15" s="2" t="str">
        <f>VLOOKUP($F15,'Tournoi 2026'!$B$6:$I$95,2,FALSE)</f>
        <v>vendredi 30 janvier</v>
      </c>
      <c r="C15" s="2" t="str">
        <f>VLOOKUP($F15,'Tournoi 2026'!$B$6:$I$95,3,FALSE)</f>
        <v>17h00</v>
      </c>
      <c r="D15" s="2" t="str">
        <f>VLOOKUP($F15,'Tournoi 2026'!$B$6:$I$95,4,FALSE)</f>
        <v>St-Bruno</v>
      </c>
      <c r="E15" s="2" t="str">
        <f>VLOOKUP($F15,'Tournoi 2026'!$B$6:$I$95,5,FALSE)</f>
        <v>Cadette A</v>
      </c>
      <c r="F15" s="16" t="s">
        <v>238</v>
      </c>
      <c r="G15" s="2" t="str">
        <f>VLOOKUP($F15,'Tournoi 2026'!$B$6:$I$95,6,FALSE)</f>
        <v>Ste-Julie</v>
      </c>
      <c r="H15" s="2">
        <v>6</v>
      </c>
      <c r="I15" s="2" t="str">
        <f>VLOOKUP($F15,'Tournoi 2026'!$B$6:$I$95,8,FALSE)</f>
        <v>4 Cités</v>
      </c>
      <c r="J15" s="2">
        <v>2</v>
      </c>
      <c r="L15" s="27"/>
    </row>
    <row r="16" spans="1:15" ht="24.75" customHeight="1" x14ac:dyDescent="0.25">
      <c r="A16" s="1"/>
      <c r="B16" s="2" t="str">
        <f>VLOOKUP($F16,'Tournoi 2026'!$B$6:$I$95,2,FALSE)</f>
        <v>vendredi 30 janvier</v>
      </c>
      <c r="C16" s="2" t="str">
        <f>VLOOKUP($F16,'Tournoi 2026'!$B$6:$I$95,3,FALSE)</f>
        <v>18h15</v>
      </c>
      <c r="D16" s="2" t="str">
        <f>VLOOKUP($F16,'Tournoi 2026'!$B$6:$I$95,4,FALSE)</f>
        <v>St-Bruno</v>
      </c>
      <c r="E16" s="2" t="str">
        <f>VLOOKUP($F16,'Tournoi 2026'!$B$6:$I$95,5,FALSE)</f>
        <v>Cadette A</v>
      </c>
      <c r="F16" s="16" t="s">
        <v>239</v>
      </c>
      <c r="G16" s="2" t="str">
        <f>VLOOKUP($F16,'Tournoi 2026'!$B$6:$I$95,6,FALSE)</f>
        <v>Gatineau</v>
      </c>
      <c r="H16" s="2">
        <v>1</v>
      </c>
      <c r="I16" s="2" t="str">
        <f>VLOOKUP($F16,'Tournoi 2026'!$B$6:$I$95,8,FALSE)</f>
        <v>Team NB</v>
      </c>
      <c r="J16" s="2">
        <v>1</v>
      </c>
      <c r="L16" s="27"/>
    </row>
    <row r="17" spans="1:26" ht="24.75" customHeight="1" x14ac:dyDescent="0.25">
      <c r="A17" s="1"/>
      <c r="B17" s="2" t="str">
        <f>VLOOKUP($F17,'Tournoi 2026'!$B$6:$I$95,2,FALSE)</f>
        <v>vendredi 30 janvier</v>
      </c>
      <c r="C17" s="2" t="str">
        <f>VLOOKUP($F17,'Tournoi 2026'!$B$6:$I$95,3,FALSE)</f>
        <v>20h45</v>
      </c>
      <c r="D17" s="2" t="str">
        <f>VLOOKUP($F17,'Tournoi 2026'!$B$6:$I$95,4,FALSE)</f>
        <v>St-Bruno</v>
      </c>
      <c r="E17" s="2" t="str">
        <f>VLOOKUP($F17,'Tournoi 2026'!$B$6:$I$95,5,FALSE)</f>
        <v>Cadette A</v>
      </c>
      <c r="F17" s="16" t="s">
        <v>240</v>
      </c>
      <c r="G17" s="2" t="str">
        <f>VLOOKUP($F17,'Tournoi 2026'!$B$6:$I$95,6,FALSE)</f>
        <v>Intrépides</v>
      </c>
      <c r="H17" s="2">
        <v>4</v>
      </c>
      <c r="I17" s="2" t="str">
        <f>VLOOKUP($F17,'Tournoi 2026'!$B$6:$I$95,8,FALSE)</f>
        <v>Pierrefonds</v>
      </c>
      <c r="J17" s="2">
        <v>3</v>
      </c>
      <c r="L17" s="27"/>
    </row>
    <row r="18" spans="1:26" ht="24.75" customHeight="1" x14ac:dyDescent="0.25">
      <c r="A18" s="1"/>
      <c r="B18" s="2" t="str">
        <f>VLOOKUP($F18,'Tournoi 2026'!$B$6:$I$95,2,FALSE)</f>
        <v>samedi 31 janvier</v>
      </c>
      <c r="C18" s="2" t="str">
        <f>VLOOKUP($F18,'Tournoi 2026'!$B$6:$I$95,3,FALSE)</f>
        <v>12h15</v>
      </c>
      <c r="D18" s="2" t="str">
        <f>VLOOKUP($F18,'Tournoi 2026'!$B$6:$I$95,4,FALSE)</f>
        <v>St-Basile</v>
      </c>
      <c r="E18" s="2" t="str">
        <f>VLOOKUP($F18,'Tournoi 2026'!$B$6:$I$95,5,FALSE)</f>
        <v>Cadette A</v>
      </c>
      <c r="F18" s="16" t="s">
        <v>241</v>
      </c>
      <c r="G18" s="2" t="str">
        <f>VLOOKUP($F18,'Tournoi 2026'!$B$6:$I$95,6,FALSE)</f>
        <v>Pierrefonds</v>
      </c>
      <c r="H18" s="2">
        <v>3</v>
      </c>
      <c r="I18" s="2" t="str">
        <f>VLOOKUP($F18,'Tournoi 2026'!$B$6:$I$95,8,FALSE)</f>
        <v>Roussillon</v>
      </c>
      <c r="J18" s="2">
        <v>4</v>
      </c>
      <c r="L18" s="27"/>
    </row>
    <row r="19" spans="1:26" ht="24.75" customHeight="1" x14ac:dyDescent="0.25">
      <c r="A19" s="1"/>
      <c r="B19" s="2" t="str">
        <f>VLOOKUP($F19,'Tournoi 2026'!$B$6:$I$95,2,FALSE)</f>
        <v>samedi 31 janvier</v>
      </c>
      <c r="C19" s="2" t="str">
        <f>VLOOKUP($F19,'Tournoi 2026'!$B$6:$I$95,3,FALSE)</f>
        <v>14h30</v>
      </c>
      <c r="D19" s="2" t="str">
        <f>VLOOKUP($F19,'Tournoi 2026'!$B$6:$I$95,4,FALSE)</f>
        <v>St-Bruno</v>
      </c>
      <c r="E19" s="2" t="str">
        <f>VLOOKUP($F19,'Tournoi 2026'!$B$6:$I$95,5,FALSE)</f>
        <v>Cadette A</v>
      </c>
      <c r="F19" s="16" t="s">
        <v>242</v>
      </c>
      <c r="G19" s="2" t="str">
        <f>VLOOKUP($F19,'Tournoi 2026'!$B$6:$I$95,6,FALSE)</f>
        <v>4 Cités</v>
      </c>
      <c r="H19" s="2">
        <v>4</v>
      </c>
      <c r="I19" s="2" t="str">
        <f>VLOOKUP($F19,'Tournoi 2026'!$B$6:$I$95,8,FALSE)</f>
        <v>Team NB</v>
      </c>
      <c r="J19" s="2">
        <v>6</v>
      </c>
    </row>
    <row r="20" spans="1:26" ht="24.75" customHeight="1" x14ac:dyDescent="0.25">
      <c r="A20" s="1"/>
      <c r="B20" s="2" t="str">
        <f>VLOOKUP($F20,'Tournoi 2026'!$B$6:$I$95,2,FALSE)</f>
        <v>samedi 31 janvier</v>
      </c>
      <c r="C20" s="2" t="str">
        <f>VLOOKUP($F20,'Tournoi 2026'!$B$6:$I$95,3,FALSE)</f>
        <v>15h30</v>
      </c>
      <c r="D20" s="2" t="str">
        <f>VLOOKUP($F20,'Tournoi 2026'!$B$6:$I$95,4,FALSE)</f>
        <v>St-Bruno</v>
      </c>
      <c r="E20" s="2" t="str">
        <f>VLOOKUP($F20,'Tournoi 2026'!$B$6:$I$95,5,FALSE)</f>
        <v>Cadette A</v>
      </c>
      <c r="F20" s="16" t="s">
        <v>243</v>
      </c>
      <c r="G20" s="2" t="str">
        <f>VLOOKUP($F20,'Tournoi 2026'!$B$6:$I$95,6,FALSE)</f>
        <v>Gatineau</v>
      </c>
      <c r="H20" s="2">
        <v>2</v>
      </c>
      <c r="I20" s="2" t="str">
        <f>VLOOKUP($F20,'Tournoi 2026'!$B$6:$I$95,8,FALSE)</f>
        <v>Intrépides</v>
      </c>
      <c r="J20" s="2">
        <v>3</v>
      </c>
      <c r="L20" s="27"/>
    </row>
    <row r="21" spans="1:26" ht="24.75" customHeight="1" x14ac:dyDescent="0.25">
      <c r="A21" s="1"/>
      <c r="B21" s="2" t="str">
        <f>VLOOKUP($F21,'Tournoi 2026'!$B$6:$I$95,2,FALSE)</f>
        <v>samedi 31 janvier</v>
      </c>
      <c r="C21" s="2" t="str">
        <f>VLOOKUP($F21,'Tournoi 2026'!$B$6:$I$95,3,FALSE)</f>
        <v>18h30</v>
      </c>
      <c r="D21" s="2" t="str">
        <f>VLOOKUP($F21,'Tournoi 2026'!$B$6:$I$95,4,FALSE)</f>
        <v>St-Basile</v>
      </c>
      <c r="E21" s="2" t="str">
        <f>VLOOKUP($F21,'Tournoi 2026'!$B$6:$I$95,5,FALSE)</f>
        <v>Cadette A</v>
      </c>
      <c r="F21" s="16" t="s">
        <v>244</v>
      </c>
      <c r="G21" s="2" t="str">
        <f>VLOOKUP($F21,'Tournoi 2026'!$B$6:$I$95,6,FALSE)</f>
        <v>Roussillon</v>
      </c>
      <c r="H21" s="2">
        <v>7</v>
      </c>
      <c r="I21" s="2" t="str">
        <f>VLOOKUP($F21,'Tournoi 2026'!$B$6:$I$95,8,FALSE)</f>
        <v>4 Cités</v>
      </c>
      <c r="J21" s="2">
        <v>8</v>
      </c>
      <c r="L21" s="27"/>
    </row>
    <row r="22" spans="1:26" ht="24.75" customHeight="1" x14ac:dyDescent="0.25">
      <c r="A22" s="1"/>
      <c r="B22" s="2" t="str">
        <f>VLOOKUP($F22,'Tournoi 2026'!$B$6:$I$95,2,FALSE)</f>
        <v>samedi 31 janvier</v>
      </c>
      <c r="C22" s="2" t="str">
        <f>VLOOKUP($F22,'Tournoi 2026'!$B$6:$I$95,3,FALSE)</f>
        <v>20h00</v>
      </c>
      <c r="D22" s="2" t="str">
        <f>VLOOKUP($F22,'Tournoi 2026'!$B$6:$I$95,4,FALSE)</f>
        <v>St-Bruno</v>
      </c>
      <c r="E22" s="2" t="str">
        <f>VLOOKUP($F22,'Tournoi 2026'!$B$6:$I$95,5,FALSE)</f>
        <v>Cadette A</v>
      </c>
      <c r="F22" s="16" t="s">
        <v>245</v>
      </c>
      <c r="G22" s="2" t="str">
        <f>VLOOKUP($F22,'Tournoi 2026'!$B$6:$I$95,6,FALSE)</f>
        <v>Team NB</v>
      </c>
      <c r="H22" s="2">
        <v>3</v>
      </c>
      <c r="I22" s="2" t="str">
        <f>VLOOKUP($F22,'Tournoi 2026'!$B$6:$I$95,8,FALSE)</f>
        <v>Ste-Julie</v>
      </c>
      <c r="J22" s="2">
        <v>5</v>
      </c>
      <c r="L22" s="27"/>
      <c r="V22" s="27"/>
      <c r="Y22" s="27"/>
    </row>
    <row r="23" spans="1:26" ht="24.75" customHeight="1" thickBot="1" x14ac:dyDescent="0.3">
      <c r="A23" s="1"/>
      <c r="B23" s="5" t="str">
        <f>VLOOKUP($F23,'Tournoi 2026'!$B$6:$I$95,2,FALSE)</f>
        <v>samedi 31 janvier</v>
      </c>
      <c r="C23" s="5" t="str">
        <f>VLOOKUP($F23,'Tournoi 2026'!$B$6:$I$95,3,FALSE)</f>
        <v>19h30</v>
      </c>
      <c r="D23" s="5" t="str">
        <f>VLOOKUP($F23,'Tournoi 2026'!$B$6:$I$95,4,FALSE)</f>
        <v>St-Basile</v>
      </c>
      <c r="E23" s="5" t="str">
        <f>VLOOKUP($F23,'Tournoi 2026'!$B$6:$I$95,5,FALSE)</f>
        <v>Cadette A</v>
      </c>
      <c r="F23" s="135" t="s">
        <v>246</v>
      </c>
      <c r="G23" s="5" t="str">
        <f>VLOOKUP($F23,'Tournoi 2026'!$B$6:$I$95,6,FALSE)</f>
        <v>Pierrefonds</v>
      </c>
      <c r="H23" s="5">
        <v>3</v>
      </c>
      <c r="I23" s="5" t="str">
        <f>VLOOKUP($F23,'Tournoi 2026'!$B$6:$I$95,8,FALSE)</f>
        <v>Gatineau</v>
      </c>
      <c r="J23" s="5">
        <v>2</v>
      </c>
      <c r="L23" s="27"/>
      <c r="V23" s="27"/>
      <c r="W23" s="27"/>
      <c r="X23" s="27"/>
      <c r="Y23" s="27"/>
    </row>
    <row r="24" spans="1:26" ht="24.75" customHeight="1" x14ac:dyDescent="0.25">
      <c r="A24" s="1"/>
      <c r="B24" s="136" t="str">
        <f>VLOOKUP($F24,'Tournoi 2026'!$B$6:$I$82,2,FALSE)</f>
        <v>dimanche 1er février</v>
      </c>
      <c r="C24" s="106" t="str">
        <f>VLOOKUP($F24,'Tournoi 2026'!$B$6:$I$82,3,FALSE)</f>
        <v>7h30</v>
      </c>
      <c r="D24" s="106" t="str">
        <f>VLOOKUP($F24,'Tournoi 2026'!$B$6:$I$82,4,FALSE)</f>
        <v>St-Basile</v>
      </c>
      <c r="E24" s="106" t="str">
        <f>VLOOKUP($F24,'Tournoi 2026'!$B$6:$I$82,5,FALSE)</f>
        <v>Cadette A</v>
      </c>
      <c r="F24" s="137" t="s">
        <v>359</v>
      </c>
      <c r="G24" s="138" t="s">
        <v>127</v>
      </c>
      <c r="H24" s="138">
        <v>2</v>
      </c>
      <c r="I24" s="138" t="s">
        <v>30</v>
      </c>
      <c r="J24" s="139">
        <v>1</v>
      </c>
      <c r="L24" s="27"/>
      <c r="V24" s="27"/>
      <c r="W24" s="27"/>
      <c r="X24" s="27"/>
      <c r="Y24" s="27"/>
    </row>
    <row r="25" spans="1:26" ht="24.75" customHeight="1" x14ac:dyDescent="0.25">
      <c r="A25" s="1"/>
      <c r="B25" s="140" t="str">
        <f>VLOOKUP($F25,'Tournoi 2026'!$B$6:$I$95,2,FALSE)</f>
        <v>dimanche 1er février</v>
      </c>
      <c r="C25" s="2" t="str">
        <f>VLOOKUP($F25,'Tournoi 2026'!$B$6:$I$95,3,FALSE)</f>
        <v>8h45</v>
      </c>
      <c r="D25" s="2" t="str">
        <f>VLOOKUP($F25,'Tournoi 2026'!$B$6:$I$95,4,FALSE)</f>
        <v>St-Basile</v>
      </c>
      <c r="E25" s="2" t="str">
        <f>VLOOKUP($F25,'Tournoi 2026'!$B$6:$I$95,5,FALSE)</f>
        <v>Cadette A</v>
      </c>
      <c r="F25" s="133" t="s">
        <v>247</v>
      </c>
      <c r="G25" s="134" t="s">
        <v>64</v>
      </c>
      <c r="H25" s="134">
        <v>3</v>
      </c>
      <c r="I25" s="134" t="s">
        <v>29</v>
      </c>
      <c r="J25" s="141">
        <v>5</v>
      </c>
    </row>
    <row r="26" spans="1:26" ht="24.75" customHeight="1" thickBot="1" x14ac:dyDescent="0.3">
      <c r="A26" s="1"/>
      <c r="B26" s="142" t="str">
        <f>VLOOKUP($F26,'Tournoi 2026'!$B$6:$I$95,2,FALSE)</f>
        <v>dimanche 1er février</v>
      </c>
      <c r="C26" s="35" t="str">
        <f>VLOOKUP($F26,'Tournoi 2026'!$B$6:$I$95,3,FALSE)</f>
        <v>14h00</v>
      </c>
      <c r="D26" s="35" t="str">
        <f>VLOOKUP($F26,'Tournoi 2026'!$B$6:$I$95,4,FALSE)</f>
        <v>St-Bruno</v>
      </c>
      <c r="E26" s="35" t="str">
        <f>VLOOKUP($F26,'Tournoi 2026'!$B$6:$I$95,5,FALSE)</f>
        <v>Cadette A</v>
      </c>
      <c r="F26" s="143" t="s">
        <v>248</v>
      </c>
      <c r="G26" s="144" t="s">
        <v>29</v>
      </c>
      <c r="H26" s="35">
        <v>3</v>
      </c>
      <c r="I26" s="144" t="s">
        <v>127</v>
      </c>
      <c r="J26" s="145">
        <v>4</v>
      </c>
    </row>
    <row r="27" spans="1:26" ht="9" customHeight="1" x14ac:dyDescent="0.25">
      <c r="A27" s="1"/>
      <c r="B27" s="1"/>
      <c r="C27" s="1"/>
      <c r="D27" s="1"/>
      <c r="E27" s="1"/>
      <c r="F27" s="18"/>
      <c r="G27" s="1"/>
      <c r="H27" s="1"/>
      <c r="I27" s="1"/>
      <c r="J27" s="1"/>
    </row>
    <row r="28" spans="1:26" ht="13.5" thickBot="1" x14ac:dyDescent="0.25"/>
    <row r="29" spans="1:26" ht="15" x14ac:dyDescent="0.2">
      <c r="C29" s="161"/>
      <c r="D29" s="24" t="s">
        <v>33</v>
      </c>
      <c r="E29" s="24" t="s">
        <v>33</v>
      </c>
      <c r="F29" s="24" t="s">
        <v>33</v>
      </c>
      <c r="G29" s="24" t="s">
        <v>33</v>
      </c>
      <c r="H29" s="161" t="s">
        <v>31</v>
      </c>
      <c r="I29" s="38" t="s">
        <v>32</v>
      </c>
      <c r="T29" s="158"/>
      <c r="U29" s="41"/>
      <c r="V29" s="41"/>
      <c r="W29" s="41"/>
      <c r="X29" s="41"/>
      <c r="Y29" s="158"/>
      <c r="Z29" s="41"/>
    </row>
    <row r="30" spans="1:26" ht="15.75" thickBot="1" x14ac:dyDescent="0.3">
      <c r="C30" s="162"/>
      <c r="D30" s="25">
        <v>1</v>
      </c>
      <c r="E30" s="25">
        <v>2</v>
      </c>
      <c r="F30" s="25">
        <v>3</v>
      </c>
      <c r="G30" s="25">
        <v>4</v>
      </c>
      <c r="H30" s="162"/>
      <c r="I30" s="26"/>
      <c r="M30" s="48"/>
      <c r="N30" s="48"/>
      <c r="O30" s="48"/>
      <c r="P30" s="48"/>
      <c r="Q30" s="48"/>
      <c r="T30" s="158"/>
      <c r="U30" s="41"/>
      <c r="V30" s="41"/>
      <c r="W30" s="41"/>
      <c r="X30" s="41"/>
      <c r="Y30" s="158"/>
      <c r="Z30" s="41"/>
    </row>
    <row r="31" spans="1:26" ht="29.45" customHeight="1" thickBot="1" x14ac:dyDescent="0.3">
      <c r="C31" s="26" t="s">
        <v>29</v>
      </c>
      <c r="D31" s="25">
        <v>2</v>
      </c>
      <c r="E31" s="25">
        <v>2</v>
      </c>
      <c r="F31" s="25">
        <v>2</v>
      </c>
      <c r="G31" s="25">
        <v>2</v>
      </c>
      <c r="H31" s="25">
        <v>8</v>
      </c>
      <c r="I31" s="25">
        <v>2</v>
      </c>
      <c r="M31" s="48"/>
      <c r="N31" s="48"/>
      <c r="O31" s="48"/>
      <c r="P31" s="48"/>
      <c r="Q31" s="48"/>
      <c r="S31" s="27"/>
      <c r="T31" s="41"/>
      <c r="U31" s="102"/>
      <c r="V31" s="102"/>
      <c r="W31" s="102"/>
      <c r="X31" s="102"/>
      <c r="Y31" s="41"/>
      <c r="Z31" s="41"/>
    </row>
    <row r="32" spans="1:26" ht="29.45" customHeight="1" thickBot="1" x14ac:dyDescent="0.3">
      <c r="C32" s="26" t="s">
        <v>30</v>
      </c>
      <c r="D32" s="25">
        <v>2</v>
      </c>
      <c r="E32" s="25">
        <v>2</v>
      </c>
      <c r="F32" s="25">
        <v>2</v>
      </c>
      <c r="G32" s="25">
        <v>2</v>
      </c>
      <c r="H32" s="25">
        <v>8</v>
      </c>
      <c r="I32" s="25">
        <v>1</v>
      </c>
      <c r="M32" s="48"/>
      <c r="N32" s="48"/>
      <c r="O32" s="48"/>
      <c r="P32" s="48"/>
      <c r="Q32" s="48"/>
      <c r="S32" s="27"/>
      <c r="T32" s="41"/>
      <c r="U32" s="102"/>
      <c r="V32" s="102"/>
      <c r="W32" s="102"/>
      <c r="X32" s="103"/>
      <c r="Y32" s="41"/>
      <c r="Z32" s="41"/>
    </row>
    <row r="33" spans="3:26" ht="29.45" customHeight="1" thickBot="1" x14ac:dyDescent="0.3">
      <c r="C33" s="26" t="s">
        <v>127</v>
      </c>
      <c r="D33" s="25">
        <v>0</v>
      </c>
      <c r="E33" s="25">
        <v>1</v>
      </c>
      <c r="F33" s="25">
        <v>2</v>
      </c>
      <c r="G33" s="25">
        <v>0</v>
      </c>
      <c r="H33" s="25">
        <v>3</v>
      </c>
      <c r="I33" s="25">
        <v>4</v>
      </c>
      <c r="M33" s="48"/>
      <c r="N33" s="48"/>
      <c r="O33" s="48"/>
      <c r="P33" s="48"/>
      <c r="Q33" s="48"/>
      <c r="S33" s="27"/>
      <c r="T33" s="41"/>
      <c r="U33" s="102"/>
      <c r="V33" s="102"/>
      <c r="W33" s="102"/>
      <c r="X33" s="102"/>
      <c r="Y33" s="41"/>
      <c r="Z33" s="41"/>
    </row>
    <row r="34" spans="3:26" ht="29.45" customHeight="1" thickBot="1" x14ac:dyDescent="0.3">
      <c r="C34" s="26" t="s">
        <v>128</v>
      </c>
      <c r="D34" s="25">
        <v>0</v>
      </c>
      <c r="E34" s="25">
        <v>0</v>
      </c>
      <c r="F34" s="25">
        <v>0</v>
      </c>
      <c r="G34" s="25">
        <v>2</v>
      </c>
      <c r="H34" s="25">
        <v>2</v>
      </c>
      <c r="I34" s="25">
        <v>6</v>
      </c>
      <c r="M34" s="48"/>
      <c r="N34" s="48"/>
      <c r="O34" s="48"/>
      <c r="P34" s="48"/>
      <c r="Q34" s="104"/>
      <c r="S34" s="27"/>
      <c r="T34" s="41"/>
      <c r="U34" s="102"/>
      <c r="V34" s="102"/>
      <c r="W34" s="103"/>
      <c r="X34" s="105"/>
      <c r="Y34" s="41"/>
      <c r="Z34" s="41"/>
    </row>
    <row r="35" spans="3:26" ht="29.45" customHeight="1" thickBot="1" x14ac:dyDescent="0.3">
      <c r="C35" s="26" t="s">
        <v>129</v>
      </c>
      <c r="D35" s="25">
        <v>0</v>
      </c>
      <c r="E35" s="25">
        <v>1</v>
      </c>
      <c r="F35" s="25">
        <v>0</v>
      </c>
      <c r="G35" s="25">
        <v>0</v>
      </c>
      <c r="H35" s="25">
        <v>1</v>
      </c>
      <c r="I35" s="25">
        <v>7</v>
      </c>
      <c r="M35" s="48"/>
      <c r="N35" s="48"/>
      <c r="O35" s="48"/>
      <c r="P35" s="48"/>
      <c r="Q35" s="104"/>
      <c r="S35" s="27"/>
      <c r="T35" s="41"/>
      <c r="U35" s="102"/>
      <c r="V35" s="103"/>
      <c r="W35" s="102"/>
      <c r="X35" s="105"/>
      <c r="Y35" s="41"/>
      <c r="Z35" s="41"/>
    </row>
    <row r="36" spans="3:26" ht="29.45" customHeight="1" thickBot="1" x14ac:dyDescent="0.3">
      <c r="C36" s="26" t="s">
        <v>64</v>
      </c>
      <c r="D36" s="25">
        <v>2</v>
      </c>
      <c r="E36" s="25">
        <v>0</v>
      </c>
      <c r="F36" s="25">
        <v>0</v>
      </c>
      <c r="G36" s="25">
        <v>2</v>
      </c>
      <c r="H36" s="25">
        <v>4</v>
      </c>
      <c r="I36" s="25">
        <v>3</v>
      </c>
      <c r="M36" s="48"/>
      <c r="N36" s="48"/>
      <c r="O36" s="48"/>
      <c r="P36" s="48"/>
      <c r="Q36" s="48"/>
      <c r="T36" s="41"/>
      <c r="U36" s="102"/>
      <c r="V36" s="102"/>
      <c r="W36" s="103"/>
      <c r="X36" s="102"/>
      <c r="Y36" s="41"/>
      <c r="Z36" s="41"/>
    </row>
    <row r="37" spans="3:26" ht="28.5" customHeight="1" thickBot="1" x14ac:dyDescent="0.3">
      <c r="C37" s="26" t="s">
        <v>130</v>
      </c>
      <c r="D37" s="25">
        <v>0</v>
      </c>
      <c r="E37" s="25">
        <v>0</v>
      </c>
      <c r="F37" s="25">
        <v>2</v>
      </c>
      <c r="G37" s="25">
        <v>0</v>
      </c>
      <c r="H37" s="25">
        <v>2</v>
      </c>
      <c r="I37" s="25">
        <v>5</v>
      </c>
      <c r="M37" s="48"/>
      <c r="N37" s="48"/>
      <c r="O37" s="48"/>
      <c r="P37" s="48"/>
      <c r="Q37" s="48"/>
      <c r="T37" s="41"/>
      <c r="U37" s="102"/>
      <c r="V37" s="102"/>
      <c r="W37" s="102"/>
      <c r="X37" s="102"/>
      <c r="Y37" s="41"/>
      <c r="Z37" s="41"/>
    </row>
    <row r="41" spans="3:26" x14ac:dyDescent="0.2">
      <c r="C41" s="27"/>
    </row>
  </sheetData>
  <mergeCells count="4">
    <mergeCell ref="C29:C30"/>
    <mergeCell ref="H29:H30"/>
    <mergeCell ref="T29:T30"/>
    <mergeCell ref="Y29:Y30"/>
  </mergeCells>
  <phoneticPr fontId="3" type="noConversion"/>
  <pageMargins left="0.7" right="0.7" top="0.75" bottom="0.75" header="0.3" footer="0.3"/>
  <pageSetup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tabColor rgb="FF92D050"/>
    <pageSetUpPr fitToPage="1"/>
  </sheetPr>
  <dimension ref="A3:N51"/>
  <sheetViews>
    <sheetView showGridLines="0" tabSelected="1" topLeftCell="A24" zoomScale="80" zoomScaleNormal="80" workbookViewId="0">
      <selection activeCell="M30" sqref="M30"/>
    </sheetView>
  </sheetViews>
  <sheetFormatPr baseColWidth="10" defaultRowHeight="12.75" x14ac:dyDescent="0.2"/>
  <cols>
    <col min="2" max="2" width="21.140625" bestFit="1" customWidth="1"/>
    <col min="3" max="3" width="15.140625" customWidth="1"/>
    <col min="4" max="4" width="14.140625" customWidth="1"/>
    <col min="5" max="5" width="17.85546875" customWidth="1"/>
    <col min="6" max="6" width="16.7109375" customWidth="1"/>
    <col min="7" max="7" width="26.7109375" bestFit="1" customWidth="1"/>
    <col min="8" max="8" width="15.28515625" customWidth="1"/>
    <col min="9" max="9" width="26.7109375" bestFit="1" customWidth="1"/>
    <col min="10" max="10" width="16.85546875" customWidth="1"/>
    <col min="11" max="11" width="4.42578125" customWidth="1"/>
  </cols>
  <sheetData>
    <row r="3" spans="1:12" ht="18" x14ac:dyDescent="0.25">
      <c r="B3" s="6"/>
      <c r="C3" s="19" t="s">
        <v>81</v>
      </c>
    </row>
    <row r="4" spans="1:12" ht="18" x14ac:dyDescent="0.25">
      <c r="B4" s="8"/>
      <c r="C4" s="20" t="s">
        <v>14</v>
      </c>
    </row>
    <row r="8" spans="1:12" ht="13.5" thickBot="1" x14ac:dyDescent="0.25"/>
    <row r="9" spans="1:12" ht="22.5" customHeight="1" thickBot="1" x14ac:dyDescent="0.3">
      <c r="B9" s="13" t="s">
        <v>0</v>
      </c>
      <c r="C9" s="13" t="s">
        <v>1</v>
      </c>
      <c r="D9" s="13" t="s">
        <v>3</v>
      </c>
      <c r="E9" s="13" t="s">
        <v>2</v>
      </c>
      <c r="F9" s="13" t="s">
        <v>8</v>
      </c>
      <c r="G9" s="13" t="s">
        <v>6</v>
      </c>
      <c r="H9" s="13"/>
      <c r="I9" s="13" t="s">
        <v>5</v>
      </c>
      <c r="J9" s="14"/>
    </row>
    <row r="10" spans="1:12" ht="24.75" customHeight="1" x14ac:dyDescent="0.25">
      <c r="A10" s="1"/>
      <c r="B10" s="106" t="str">
        <f>VLOOKUP($F10,'Tournoi 2026'!$B$6:$I$95,2,FALSE)</f>
        <v>mercredi 28 janvier</v>
      </c>
      <c r="C10" s="106" t="str">
        <f>VLOOKUP($F10,'Tournoi 2026'!$B$6:$I$95,3,FALSE)</f>
        <v>21h00</v>
      </c>
      <c r="D10" s="106" t="str">
        <f>VLOOKUP($F10,'Tournoi 2026'!$B$6:$I$95,4,FALSE)</f>
        <v>St-Bruno</v>
      </c>
      <c r="E10" s="106" t="str">
        <f>VLOOKUP($F10,'Tournoi 2026'!$B$6:$I$95,5,FALSE)</f>
        <v>Inter B</v>
      </c>
      <c r="F10" s="107" t="s">
        <v>22</v>
      </c>
      <c r="G10" s="106" t="str">
        <f>VLOOKUP($F10,'Tournoi 2026'!$B$6:$I$95,6,FALSE)</f>
        <v>Pointe-Claire Dream Team</v>
      </c>
      <c r="H10" s="106">
        <v>6</v>
      </c>
      <c r="I10" s="106" t="str">
        <f>VLOOKUP($F10,'Tournoi 2026'!$B$6:$I$95,8,FALSE)</f>
        <v>Intrépides B2</v>
      </c>
      <c r="J10" s="106">
        <v>0</v>
      </c>
    </row>
    <row r="11" spans="1:12" ht="24.75" customHeight="1" x14ac:dyDescent="0.25">
      <c r="A11" s="1"/>
      <c r="B11" s="2" t="str">
        <f>VLOOKUP($F11,'Tournoi 2026'!$B$6:$I$95,2,FALSE)</f>
        <v>jeudi 29 janvier</v>
      </c>
      <c r="C11" s="2" t="str">
        <f>VLOOKUP($F11,'Tournoi 2026'!$B$6:$I$95,3,FALSE)</f>
        <v>21h00</v>
      </c>
      <c r="D11" s="2" t="str">
        <f>VLOOKUP($F11,'Tournoi 2026'!$B$6:$I$95,4,FALSE)</f>
        <v>St-Bruno</v>
      </c>
      <c r="E11" s="2" t="str">
        <f>VLOOKUP($F11,'Tournoi 2026'!$B$6:$I$95,5,FALSE)</f>
        <v>Inter B</v>
      </c>
      <c r="F11" s="16" t="s">
        <v>23</v>
      </c>
      <c r="G11" s="2" t="str">
        <f>VLOOKUP($F11,'Tournoi 2026'!$B$6:$I$95,6,FALSE)</f>
        <v>Ste-Julie B2</v>
      </c>
      <c r="H11" s="2">
        <v>3</v>
      </c>
      <c r="I11" s="2" t="str">
        <f>VLOOKUP($F11,'Tournoi 2026'!$B$6:$I$95,8,FALSE)</f>
        <v>Pointe-Claire Dream Team</v>
      </c>
      <c r="J11" s="2">
        <v>1</v>
      </c>
    </row>
    <row r="12" spans="1:12" ht="24.75" customHeight="1" x14ac:dyDescent="0.25">
      <c r="A12" s="1"/>
      <c r="B12" s="2" t="str">
        <f>VLOOKUP($F12,'Tournoi 2026'!$B$6:$I$95,2,FALSE)</f>
        <v>vendredi 30 janvier</v>
      </c>
      <c r="C12" s="2" t="str">
        <f>VLOOKUP($F12,'Tournoi 2026'!$B$6:$I$95,3,FALSE)</f>
        <v>16h00</v>
      </c>
      <c r="D12" s="2" t="str">
        <f>VLOOKUP($F12,'Tournoi 2026'!$B$6:$I$95,4,FALSE)</f>
        <v>St-Bruno</v>
      </c>
      <c r="E12" s="2" t="str">
        <f>VLOOKUP($F12,'Tournoi 2026'!$B$6:$I$95,5,FALSE)</f>
        <v>Inter B</v>
      </c>
      <c r="F12" s="16" t="s">
        <v>24</v>
      </c>
      <c r="G12" s="2" t="str">
        <f>VLOOKUP($F12,'Tournoi 2026'!$B$6:$I$95,6,FALSE)</f>
        <v>Bellechasse</v>
      </c>
      <c r="H12" s="2">
        <v>2</v>
      </c>
      <c r="I12" s="2" t="str">
        <f>VLOOKUP($F12,'Tournoi 2026'!$B$6:$I$95,8,FALSE)</f>
        <v>Intrépides B1</v>
      </c>
      <c r="J12" s="2">
        <v>8</v>
      </c>
    </row>
    <row r="13" spans="1:12" ht="24.75" customHeight="1" x14ac:dyDescent="0.25">
      <c r="A13" s="1"/>
      <c r="B13" s="2" t="str">
        <f>VLOOKUP($F13,'Tournoi 2026'!$B$6:$I$95,2,FALSE)</f>
        <v>vendredi 30 janvier</v>
      </c>
      <c r="C13" s="2" t="str">
        <f>VLOOKUP($F13,'Tournoi 2026'!$B$6:$I$95,3,FALSE)</f>
        <v>18h15</v>
      </c>
      <c r="D13" s="2" t="str">
        <f>VLOOKUP($F13,'Tournoi 2026'!$B$6:$I$95,4,FALSE)</f>
        <v>St-Basile</v>
      </c>
      <c r="E13" s="2" t="str">
        <f>VLOOKUP($F13,'Tournoi 2026'!$B$6:$I$95,5,FALSE)</f>
        <v>Inter B</v>
      </c>
      <c r="F13" s="16" t="s">
        <v>25</v>
      </c>
      <c r="G13" s="2" t="str">
        <f>VLOOKUP($F13,'Tournoi 2026'!$B$6:$I$95,6,FALSE)</f>
        <v>La Capital</v>
      </c>
      <c r="H13" s="2">
        <v>2</v>
      </c>
      <c r="I13" s="2" t="str">
        <f>VLOOKUP($F13,'Tournoi 2026'!$B$6:$I$95,8,FALSE)</f>
        <v>LSH B2</v>
      </c>
      <c r="J13" s="2">
        <v>4</v>
      </c>
    </row>
    <row r="14" spans="1:12" ht="24.75" customHeight="1" x14ac:dyDescent="0.25">
      <c r="A14" s="1"/>
      <c r="B14" s="2" t="str">
        <f>VLOOKUP($F14,'Tournoi 2026'!$B$6:$I$95,2,FALSE)</f>
        <v>vendredi 30 janvier</v>
      </c>
      <c r="C14" s="2" t="str">
        <f>VLOOKUP($F14,'Tournoi 2026'!$B$6:$I$95,3,FALSE)</f>
        <v>19h15</v>
      </c>
      <c r="D14" s="2" t="str">
        <f>VLOOKUP($F14,'Tournoi 2026'!$B$6:$I$95,4,FALSE)</f>
        <v>St-Basile</v>
      </c>
      <c r="E14" s="2" t="str">
        <f>VLOOKUP($F14,'Tournoi 2026'!$B$6:$I$95,5,FALSE)</f>
        <v>Inter B</v>
      </c>
      <c r="F14" s="16" t="s">
        <v>26</v>
      </c>
      <c r="G14" s="2" t="str">
        <f>VLOOKUP($F14,'Tournoi 2026'!$B$6:$I$95,6,FALSE)</f>
        <v>Lévis B3</v>
      </c>
      <c r="H14" s="2">
        <v>10</v>
      </c>
      <c r="I14" s="2" t="str">
        <f>VLOOKUP($F14,'Tournoi 2026'!$B$6:$I$95,8,FALSE)</f>
        <v>Trois-Rivières</v>
      </c>
      <c r="J14" s="2">
        <v>5</v>
      </c>
    </row>
    <row r="15" spans="1:12" ht="24.75" customHeight="1" x14ac:dyDescent="0.25">
      <c r="A15" s="1"/>
      <c r="B15" s="2" t="str">
        <f>VLOOKUP($F15,'Tournoi 2026'!$B$6:$I$95,2,FALSE)</f>
        <v>vendredi 30 janvier</v>
      </c>
      <c r="C15" s="2" t="str">
        <f>VLOOKUP($F15,'Tournoi 2026'!$B$6:$I$95,3,FALSE)</f>
        <v>20h15</v>
      </c>
      <c r="D15" s="2" t="str">
        <f>VLOOKUP($F15,'Tournoi 2026'!$B$6:$I$95,4,FALSE)</f>
        <v>St-Basile</v>
      </c>
      <c r="E15" s="2" t="str">
        <f>VLOOKUP($F15,'Tournoi 2026'!$B$6:$I$95,5,FALSE)</f>
        <v>Inter B</v>
      </c>
      <c r="F15" s="16" t="s">
        <v>27</v>
      </c>
      <c r="G15" s="2" t="str">
        <f>VLOOKUP($F15,'Tournoi 2026'!$B$6:$I$95,6,FALSE)</f>
        <v>Lévis B2</v>
      </c>
      <c r="H15" s="2">
        <v>1</v>
      </c>
      <c r="I15" s="2" t="str">
        <f>VLOOKUP($F15,'Tournoi 2026'!$B$6:$I$95,8,FALSE)</f>
        <v>PCRA 2</v>
      </c>
      <c r="J15" s="2">
        <v>6</v>
      </c>
    </row>
    <row r="16" spans="1:12" ht="24.75" customHeight="1" x14ac:dyDescent="0.25">
      <c r="A16" s="1"/>
      <c r="B16" s="2" t="str">
        <f>VLOOKUP($F16,'Tournoi 2026'!$B$6:$I$95,2,FALSE)</f>
        <v>vendredi 30 janvier</v>
      </c>
      <c r="C16" s="2" t="str">
        <f>VLOOKUP($F16,'Tournoi 2026'!$B$6:$I$95,3,FALSE)</f>
        <v>21h15</v>
      </c>
      <c r="D16" s="2" t="str">
        <f>VLOOKUP($F16,'Tournoi 2026'!$B$6:$I$95,4,FALSE)</f>
        <v>St-Basile</v>
      </c>
      <c r="E16" s="2" t="str">
        <f>VLOOKUP($F16,'Tournoi 2026'!$B$6:$I$95,5,FALSE)</f>
        <v>Inter B</v>
      </c>
      <c r="F16" s="16" t="s">
        <v>28</v>
      </c>
      <c r="G16" s="2" t="str">
        <f>VLOOKUP($F16,'Tournoi 2026'!$B$6:$I$95,6,FALSE)</f>
        <v>La Capital</v>
      </c>
      <c r="H16" s="2">
        <v>1</v>
      </c>
      <c r="I16" s="2" t="str">
        <f>VLOOKUP($F16,'Tournoi 2026'!$B$6:$I$95,8,FALSE)</f>
        <v>Intrépides B1</v>
      </c>
      <c r="J16" s="2">
        <v>1</v>
      </c>
      <c r="L16" s="27"/>
    </row>
    <row r="17" spans="1:14" ht="24.75" customHeight="1" x14ac:dyDescent="0.25">
      <c r="A17" s="1"/>
      <c r="B17" s="2" t="str">
        <f>VLOOKUP($F17,'Tournoi 2026'!$B$6:$I$95,2,FALSE)</f>
        <v>vendredi 30 janvier</v>
      </c>
      <c r="C17" s="2" t="str">
        <f>VLOOKUP($F17,'Tournoi 2026'!$B$6:$I$95,3,FALSE)</f>
        <v>21h45</v>
      </c>
      <c r="D17" s="2" t="str">
        <f>VLOOKUP($F17,'Tournoi 2026'!$B$6:$I$95,4,FALSE)</f>
        <v>St-Bruno</v>
      </c>
      <c r="E17" s="2" t="str">
        <f>VLOOKUP($F17,'Tournoi 2026'!$B$6:$I$95,5,FALSE)</f>
        <v>Inter B</v>
      </c>
      <c r="F17" s="16" t="s">
        <v>45</v>
      </c>
      <c r="G17" s="2" t="str">
        <f>VLOOKUP($F17,'Tournoi 2026'!$B$6:$I$95,6,FALSE)</f>
        <v>Ste-Julie B2</v>
      </c>
      <c r="H17" s="2">
        <v>5</v>
      </c>
      <c r="I17" s="2" t="str">
        <f>VLOOKUP($F17,'Tournoi 2026'!$B$6:$I$95,8,FALSE)</f>
        <v>Bellechasse</v>
      </c>
      <c r="J17" s="2">
        <v>4</v>
      </c>
    </row>
    <row r="18" spans="1:14" ht="24.75" customHeight="1" x14ac:dyDescent="0.25">
      <c r="A18" s="1"/>
      <c r="B18" s="2" t="str">
        <f>VLOOKUP($F18,'Tournoi 2026'!$B$6:$I$95,2,FALSE)</f>
        <v>samedi 31 janvier</v>
      </c>
      <c r="C18" s="2" t="str">
        <f>VLOOKUP($F18,'Tournoi 2026'!$B$6:$I$95,3,FALSE)</f>
        <v>10h00</v>
      </c>
      <c r="D18" s="2" t="str">
        <f>VLOOKUP($F18,'Tournoi 2026'!$B$6:$I$95,4,FALSE)</f>
        <v>St-Basile</v>
      </c>
      <c r="E18" s="2" t="str">
        <f>VLOOKUP($F18,'Tournoi 2026'!$B$6:$I$95,5,FALSE)</f>
        <v>Inter B</v>
      </c>
      <c r="F18" s="16" t="s">
        <v>46</v>
      </c>
      <c r="G18" s="2" t="str">
        <f>VLOOKUP($F18,'Tournoi 2026'!$B$6:$I$95,6,FALSE)</f>
        <v xml:space="preserve">Trois-Rivières </v>
      </c>
      <c r="H18" s="2">
        <v>4</v>
      </c>
      <c r="I18" s="2" t="str">
        <f>VLOOKUP($F18,'Tournoi 2026'!$B$6:$I$95,8,FALSE)</f>
        <v>LSH B2</v>
      </c>
      <c r="J18" s="2">
        <v>9</v>
      </c>
    </row>
    <row r="19" spans="1:14" ht="24.75" customHeight="1" x14ac:dyDescent="0.25">
      <c r="A19" s="1"/>
      <c r="B19" s="2" t="str">
        <f>VLOOKUP($F19,'Tournoi 2026'!$B$6:$I$95,2,FALSE)</f>
        <v>samedi 31 janvier</v>
      </c>
      <c r="C19" s="2" t="str">
        <f>VLOOKUP($F19,'Tournoi 2026'!$B$6:$I$95,3,FALSE)</f>
        <v>11h00</v>
      </c>
      <c r="D19" s="2" t="str">
        <f>VLOOKUP($F19,'Tournoi 2026'!$B$6:$I$95,4,FALSE)</f>
        <v>St-Basile</v>
      </c>
      <c r="E19" s="2" t="str">
        <f>VLOOKUP($F19,'Tournoi 2026'!$B$6:$I$95,5,FALSE)</f>
        <v>Inter B</v>
      </c>
      <c r="F19" s="16" t="s">
        <v>44</v>
      </c>
      <c r="G19" s="2" t="str">
        <f>VLOOKUP($F19,'Tournoi 2026'!$B$6:$I$95,6,FALSE)</f>
        <v>PCRA 2</v>
      </c>
      <c r="H19" s="2">
        <v>2</v>
      </c>
      <c r="I19" s="2" t="str">
        <f>VLOOKUP($F19,'Tournoi 2026'!$B$6:$I$95,8,FALSE)</f>
        <v>Lévis B3</v>
      </c>
      <c r="J19" s="2">
        <v>5</v>
      </c>
    </row>
    <row r="20" spans="1:14" ht="24.75" customHeight="1" x14ac:dyDescent="0.25">
      <c r="A20" s="1"/>
      <c r="B20" s="2" t="str">
        <f>VLOOKUP($F20,'Tournoi 2026'!$B$6:$I$95,2,FALSE)</f>
        <v>samedi 31 janvier</v>
      </c>
      <c r="C20" s="2" t="str">
        <f>VLOOKUP($F20,'Tournoi 2026'!$B$6:$I$95,3,FALSE)</f>
        <v>15h15</v>
      </c>
      <c r="D20" s="2" t="str">
        <f>VLOOKUP($F20,'Tournoi 2026'!$B$6:$I$95,4,FALSE)</f>
        <v>St-Basile</v>
      </c>
      <c r="E20" s="2" t="str">
        <f>VLOOKUP($F20,'Tournoi 2026'!$B$6:$I$95,5,FALSE)</f>
        <v>Inter B</v>
      </c>
      <c r="F20" s="16" t="s">
        <v>47</v>
      </c>
      <c r="G20" s="2" t="str">
        <f>VLOOKUP($F20,'Tournoi 2026'!$B$6:$I$95,6,FALSE)</f>
        <v>Intrépides B2</v>
      </c>
      <c r="H20" s="2">
        <v>5</v>
      </c>
      <c r="I20" s="2" t="str">
        <f>VLOOKUP($F20,'Tournoi 2026'!$B$6:$I$95,8,FALSE)</f>
        <v>Lévis B2</v>
      </c>
      <c r="J20" s="2">
        <v>4</v>
      </c>
    </row>
    <row r="21" spans="1:14" ht="24.75" customHeight="1" x14ac:dyDescent="0.25">
      <c r="A21" s="1"/>
      <c r="B21" s="2" t="str">
        <f>VLOOKUP($F21,'Tournoi 2026'!$B$6:$I$95,2,FALSE)</f>
        <v>samedi 31 janvier</v>
      </c>
      <c r="C21" s="2" t="str">
        <f>VLOOKUP($F21,'Tournoi 2026'!$B$6:$I$95,3,FALSE)</f>
        <v>16h30</v>
      </c>
      <c r="D21" s="2" t="str">
        <f>VLOOKUP($F21,'Tournoi 2026'!$B$6:$I$95,4,FALSE)</f>
        <v>St-Basile</v>
      </c>
      <c r="E21" s="2" t="str">
        <f>VLOOKUP($F21,'Tournoi 2026'!$B$6:$I$95,5,FALSE)</f>
        <v>Inter B</v>
      </c>
      <c r="F21" s="16" t="s">
        <v>50</v>
      </c>
      <c r="G21" s="2" t="str">
        <f>VLOOKUP($F21,'Tournoi 2026'!$B$6:$I$95,6,FALSE)</f>
        <v>Intrépides B1</v>
      </c>
      <c r="H21" s="2">
        <v>5</v>
      </c>
      <c r="I21" s="2" t="str">
        <f>VLOOKUP($F21,'Tournoi 2026'!$B$6:$I$95,8,FALSE)</f>
        <v xml:space="preserve">Trois-Rivières </v>
      </c>
      <c r="J21" s="2">
        <v>3</v>
      </c>
    </row>
    <row r="22" spans="1:14" ht="24.75" customHeight="1" x14ac:dyDescent="0.25">
      <c r="A22" s="1"/>
      <c r="B22" s="2" t="str">
        <f>VLOOKUP($F22,'Tournoi 2026'!$B$6:$I$95,2,FALSE)</f>
        <v>samedi 31 janvier</v>
      </c>
      <c r="C22" s="2" t="str">
        <f>VLOOKUP($F22,'Tournoi 2026'!$B$6:$I$95,3,FALSE)</f>
        <v>17h30</v>
      </c>
      <c r="D22" s="2" t="str">
        <f>VLOOKUP($F22,'Tournoi 2026'!$B$6:$I$95,4,FALSE)</f>
        <v>St-Basile</v>
      </c>
      <c r="E22" s="2" t="str">
        <f>VLOOKUP($F22,'Tournoi 2026'!$B$6:$I$95,5,FALSE)</f>
        <v>Inter B</v>
      </c>
      <c r="F22" s="16" t="s">
        <v>51</v>
      </c>
      <c r="G22" s="2" t="str">
        <f>VLOOKUP($F22,'Tournoi 2026'!$B$6:$I$95,6,FALSE)</f>
        <v>LSH B2</v>
      </c>
      <c r="H22" s="2">
        <v>4</v>
      </c>
      <c r="I22" s="2" t="str">
        <f>VLOOKUP($F22,'Tournoi 2026'!$B$6:$I$95,8,FALSE)</f>
        <v>Pointe-Claire Dream Team</v>
      </c>
      <c r="J22" s="2">
        <v>2</v>
      </c>
    </row>
    <row r="23" spans="1:14" ht="24.75" customHeight="1" x14ac:dyDescent="0.25">
      <c r="A23" s="1"/>
      <c r="B23" s="2" t="str">
        <f>VLOOKUP($F23,'Tournoi 2026'!$B$6:$I$95,2,FALSE)</f>
        <v>samedi 31 janvier</v>
      </c>
      <c r="C23" s="2" t="str">
        <f>VLOOKUP($F23,'Tournoi 2026'!$B$6:$I$95,3,FALSE)</f>
        <v>19h00</v>
      </c>
      <c r="D23" s="2" t="str">
        <f>VLOOKUP($F23,'Tournoi 2026'!$B$6:$I$95,4,FALSE)</f>
        <v>St-Bruno</v>
      </c>
      <c r="E23" s="2" t="str">
        <f>VLOOKUP($F23,'Tournoi 2026'!$B$6:$I$95,5,FALSE)</f>
        <v>Inter B</v>
      </c>
      <c r="F23" s="16" t="s">
        <v>52</v>
      </c>
      <c r="G23" s="2" t="str">
        <f>VLOOKUP($F23,'Tournoi 2026'!$B$6:$I$95,6,FALSE)</f>
        <v>Bellechasse</v>
      </c>
      <c r="H23" s="2">
        <v>8</v>
      </c>
      <c r="I23" s="2" t="str">
        <f>VLOOKUP($F23,'Tournoi 2026'!$B$6:$I$95,8,FALSE)</f>
        <v>PCRA 2</v>
      </c>
      <c r="J23" s="2">
        <v>1</v>
      </c>
    </row>
    <row r="24" spans="1:14" ht="24.75" customHeight="1" x14ac:dyDescent="0.25">
      <c r="A24" s="1"/>
      <c r="B24" s="2" t="str">
        <f>VLOOKUP($F24,'Tournoi 2026'!$B$6:$I$95,2,FALSE)</f>
        <v>samedi 31 janvier</v>
      </c>
      <c r="C24" s="2" t="str">
        <f>VLOOKUP($F24,'Tournoi 2026'!$B$6:$I$95,3,FALSE)</f>
        <v>20h30</v>
      </c>
      <c r="D24" s="2" t="str">
        <f>VLOOKUP($F24,'Tournoi 2026'!$B$6:$I$95,4,FALSE)</f>
        <v>St-Basile</v>
      </c>
      <c r="E24" s="2" t="str">
        <f>VLOOKUP($F24,'Tournoi 2026'!$B$6:$I$95,5,FALSE)</f>
        <v>Inter B</v>
      </c>
      <c r="F24" s="16" t="s">
        <v>53</v>
      </c>
      <c r="G24" s="2" t="str">
        <f>VLOOKUP($F24,'Tournoi 2026'!$B$6:$I$95,6,FALSE)</f>
        <v>Lévis B2</v>
      </c>
      <c r="H24" s="2">
        <v>2</v>
      </c>
      <c r="I24" s="2" t="str">
        <f>VLOOKUP($F24,'Tournoi 2026'!$B$6:$I$95,8,FALSE)</f>
        <v>Ste-Julie B2</v>
      </c>
      <c r="J24" s="2">
        <v>6</v>
      </c>
    </row>
    <row r="25" spans="1:14" ht="24.75" customHeight="1" x14ac:dyDescent="0.25">
      <c r="A25" s="1"/>
      <c r="B25" s="2" t="str">
        <f>VLOOKUP($F25,'Tournoi 2026'!$B$6:$I$95,2,FALSE)</f>
        <v>samedi 31 janvier</v>
      </c>
      <c r="C25" s="2" t="str">
        <f>VLOOKUP($F25,'Tournoi 2026'!$B$6:$I$95,3,FALSE)</f>
        <v>21h00</v>
      </c>
      <c r="D25" s="2" t="str">
        <f>VLOOKUP($F25,'Tournoi 2026'!$B$6:$I$95,4,FALSE)</f>
        <v>St-Bruno</v>
      </c>
      <c r="E25" s="2" t="str">
        <f>VLOOKUP($F25,'Tournoi 2026'!$B$6:$I$95,5,FALSE)</f>
        <v>Inter B</v>
      </c>
      <c r="F25" s="16" t="s">
        <v>54</v>
      </c>
      <c r="G25" s="2" t="str">
        <f>VLOOKUP($F25,'Tournoi 2026'!$B$6:$I$95,6,FALSE)</f>
        <v>Intrépides B2</v>
      </c>
      <c r="H25" s="2">
        <v>3</v>
      </c>
      <c r="I25" s="2" t="str">
        <f>VLOOKUP($F25,'Tournoi 2026'!$B$6:$I$95,8,FALSE)</f>
        <v>La Capital</v>
      </c>
      <c r="J25" s="2">
        <v>6</v>
      </c>
    </row>
    <row r="26" spans="1:14" ht="24.75" customHeight="1" thickBot="1" x14ac:dyDescent="0.3">
      <c r="A26" s="1"/>
      <c r="B26" s="5" t="str">
        <f>VLOOKUP($F26,'Tournoi 2026'!$B$6:$I$95,2,FALSE)</f>
        <v>samedi 31 janvier</v>
      </c>
      <c r="C26" s="5" t="str">
        <f>VLOOKUP($F26,'Tournoi 2026'!$B$6:$I$95,3,FALSE)</f>
        <v>21h30</v>
      </c>
      <c r="D26" s="5" t="str">
        <f>VLOOKUP($F26,'Tournoi 2026'!$B$6:$I$95,4,FALSE)</f>
        <v>St-Basile</v>
      </c>
      <c r="E26" s="5" t="str">
        <f>VLOOKUP($F26,'Tournoi 2026'!$B$6:$I$95,5,FALSE)</f>
        <v>Inter B</v>
      </c>
      <c r="F26" s="135" t="s">
        <v>82</v>
      </c>
      <c r="G26" s="5" t="str">
        <f>VLOOKUP($F26,'Tournoi 2026'!$B$6:$I$95,6,FALSE)</f>
        <v>Intrépides B1****</v>
      </c>
      <c r="H26" s="5">
        <v>5</v>
      </c>
      <c r="I26" s="5" t="str">
        <f>VLOOKUP($F26,'Tournoi 2026'!$B$6:$I$95,8,FALSE)</f>
        <v>Lévis B3</v>
      </c>
      <c r="J26" s="5">
        <v>2</v>
      </c>
    </row>
    <row r="27" spans="1:14" ht="24.75" customHeight="1" x14ac:dyDescent="0.25">
      <c r="A27" s="1"/>
      <c r="B27" s="136" t="str">
        <f>VLOOKUP($F27,'Tournoi 2026'!$B$6:$I$95,2,FALSE)</f>
        <v>dimanche 1er février</v>
      </c>
      <c r="C27" s="106" t="str">
        <f>VLOOKUP($F27,'Tournoi 2026'!$B$6:$I$95,3,FALSE)</f>
        <v>10h00</v>
      </c>
      <c r="D27" s="106" t="str">
        <f>VLOOKUP($F27,'Tournoi 2026'!$B$6:$I$95,4,FALSE)</f>
        <v>St-Basile</v>
      </c>
      <c r="E27" s="106" t="str">
        <f>VLOOKUP($F27,'Tournoi 2026'!$B$6:$I$95,5,FALSE)</f>
        <v>Inter B</v>
      </c>
      <c r="F27" s="137" t="s">
        <v>83</v>
      </c>
      <c r="G27" s="138" t="s">
        <v>259</v>
      </c>
      <c r="H27" s="138">
        <v>1</v>
      </c>
      <c r="I27" s="138" t="s">
        <v>262</v>
      </c>
      <c r="J27" s="139">
        <v>4</v>
      </c>
    </row>
    <row r="28" spans="1:14" ht="24.75" customHeight="1" x14ac:dyDescent="0.25">
      <c r="A28" s="1"/>
      <c r="B28" s="140" t="str">
        <f>VLOOKUP($F28,'Tournoi 2026'!$B$6:$I$95,2,FALSE)</f>
        <v>dimanche 1er février</v>
      </c>
      <c r="C28" s="2" t="str">
        <f>VLOOKUP($F28,'Tournoi 2026'!$B$6:$I$95,3,FALSE)</f>
        <v>11h15</v>
      </c>
      <c r="D28" s="2" t="str">
        <f>VLOOKUP($F28,'Tournoi 2026'!$B$6:$I$95,4,FALSE)</f>
        <v>St-Basile</v>
      </c>
      <c r="E28" s="2" t="str">
        <f>VLOOKUP($F28,'Tournoi 2026'!$B$6:$I$95,5,FALSE)</f>
        <v>Inter B</v>
      </c>
      <c r="F28" s="133" t="s">
        <v>84</v>
      </c>
      <c r="G28" s="134" t="s">
        <v>256</v>
      </c>
      <c r="H28" s="134">
        <v>2</v>
      </c>
      <c r="I28" s="134" t="s">
        <v>261</v>
      </c>
      <c r="J28" s="141">
        <v>1</v>
      </c>
    </row>
    <row r="29" spans="1:14" ht="24.75" customHeight="1" thickBot="1" x14ac:dyDescent="0.3">
      <c r="A29" s="1"/>
      <c r="B29" s="142" t="str">
        <f>VLOOKUP($F29,'Tournoi 2026'!$B$6:$I$95,2,FALSE)</f>
        <v>dimanche 1er février</v>
      </c>
      <c r="C29" s="35" t="str">
        <f>VLOOKUP($F29,'Tournoi 2026'!$B$6:$I$95,3,FALSE)</f>
        <v>15h15</v>
      </c>
      <c r="D29" s="35" t="str">
        <f>VLOOKUP($F29,'Tournoi 2026'!$B$6:$I$95,4,FALSE)</f>
        <v>St-Bruno</v>
      </c>
      <c r="E29" s="35" t="str">
        <f>VLOOKUP($F29,'Tournoi 2026'!$B$6:$I$95,5,FALSE)</f>
        <v>Inter B</v>
      </c>
      <c r="F29" s="96" t="s">
        <v>85</v>
      </c>
      <c r="G29" s="151" t="s">
        <v>262</v>
      </c>
      <c r="H29" s="95">
        <v>2</v>
      </c>
      <c r="I29" s="144" t="s">
        <v>256</v>
      </c>
      <c r="J29" s="146">
        <v>4</v>
      </c>
    </row>
    <row r="30" spans="1:14" ht="15.75" x14ac:dyDescent="0.25">
      <c r="E30" s="42" t="s">
        <v>349</v>
      </c>
    </row>
    <row r="31" spans="1:14" ht="13.5" thickBot="1" x14ac:dyDescent="0.25">
      <c r="N31" s="27"/>
    </row>
    <row r="32" spans="1:14" ht="15" x14ac:dyDescent="0.2">
      <c r="C32" s="38"/>
      <c r="D32" s="24" t="s">
        <v>33</v>
      </c>
      <c r="E32" s="24" t="s">
        <v>33</v>
      </c>
      <c r="F32" s="24" t="s">
        <v>33</v>
      </c>
      <c r="G32" s="24" t="s">
        <v>33</v>
      </c>
      <c r="H32" s="38" t="s">
        <v>31</v>
      </c>
      <c r="I32" s="38" t="s">
        <v>32</v>
      </c>
      <c r="N32" s="27"/>
    </row>
    <row r="33" spans="2:14" ht="15.75" thickBot="1" x14ac:dyDescent="0.25">
      <c r="C33" s="26"/>
      <c r="D33" s="25">
        <v>1</v>
      </c>
      <c r="E33" s="25">
        <v>2</v>
      </c>
      <c r="F33" s="25">
        <v>3</v>
      </c>
      <c r="G33" s="25">
        <v>4</v>
      </c>
      <c r="H33" s="26"/>
      <c r="I33" s="26"/>
      <c r="N33" s="27"/>
    </row>
    <row r="34" spans="2:14" ht="29.45" customHeight="1" thickBot="1" x14ac:dyDescent="0.25">
      <c r="B34">
        <v>1</v>
      </c>
      <c r="C34" s="26" t="s">
        <v>256</v>
      </c>
      <c r="D34" s="25">
        <v>2</v>
      </c>
      <c r="E34" s="25">
        <v>1</v>
      </c>
      <c r="F34" s="25">
        <v>2</v>
      </c>
      <c r="G34" s="90"/>
      <c r="H34" s="25">
        <v>5</v>
      </c>
      <c r="I34" s="25">
        <v>3</v>
      </c>
      <c r="N34" s="27"/>
    </row>
    <row r="35" spans="2:14" ht="29.45" customHeight="1" thickBot="1" x14ac:dyDescent="0.25">
      <c r="B35">
        <v>2</v>
      </c>
      <c r="C35" s="26" t="s">
        <v>257</v>
      </c>
      <c r="D35" s="25">
        <v>0</v>
      </c>
      <c r="E35" s="25">
        <v>2</v>
      </c>
      <c r="F35" s="25">
        <v>0</v>
      </c>
      <c r="G35" s="90"/>
      <c r="H35" s="25">
        <v>2</v>
      </c>
      <c r="I35" s="25">
        <v>9</v>
      </c>
      <c r="N35" s="27"/>
    </row>
    <row r="36" spans="2:14" ht="29.45" customHeight="1" thickBot="1" x14ac:dyDescent="0.3">
      <c r="B36">
        <v>3</v>
      </c>
      <c r="C36" s="26" t="s">
        <v>258</v>
      </c>
      <c r="D36" s="25">
        <v>0</v>
      </c>
      <c r="E36" s="25">
        <v>0</v>
      </c>
      <c r="F36" s="25">
        <v>2</v>
      </c>
      <c r="G36" s="90"/>
      <c r="H36" s="25">
        <v>2</v>
      </c>
      <c r="I36" s="25">
        <v>7</v>
      </c>
      <c r="L36" s="48"/>
      <c r="N36" s="27"/>
    </row>
    <row r="37" spans="2:14" ht="29.45" customHeight="1" thickBot="1" x14ac:dyDescent="0.3">
      <c r="B37">
        <v>4</v>
      </c>
      <c r="C37" s="26" t="s">
        <v>259</v>
      </c>
      <c r="D37" s="25">
        <v>2</v>
      </c>
      <c r="E37" s="25">
        <v>2</v>
      </c>
      <c r="F37" s="25">
        <v>0</v>
      </c>
      <c r="G37" s="90"/>
      <c r="H37" s="25">
        <v>4</v>
      </c>
      <c r="I37" s="25">
        <v>4</v>
      </c>
      <c r="L37" s="48"/>
      <c r="N37" s="27"/>
    </row>
    <row r="38" spans="2:14" ht="29.45" customHeight="1" thickBot="1" x14ac:dyDescent="0.3">
      <c r="B38">
        <v>5</v>
      </c>
      <c r="C38" s="26" t="s">
        <v>264</v>
      </c>
      <c r="D38" s="25">
        <v>0</v>
      </c>
      <c r="E38" s="25">
        <v>0</v>
      </c>
      <c r="F38" s="25">
        <v>0</v>
      </c>
      <c r="G38" s="90"/>
      <c r="H38" s="25">
        <v>0</v>
      </c>
      <c r="I38" s="25">
        <v>10</v>
      </c>
      <c r="L38" s="48"/>
      <c r="N38" s="27"/>
    </row>
    <row r="39" spans="2:14" ht="29.45" customHeight="1" thickBot="1" x14ac:dyDescent="0.3">
      <c r="B39">
        <v>6</v>
      </c>
      <c r="C39" s="26" t="s">
        <v>42</v>
      </c>
      <c r="D39" s="25">
        <v>0</v>
      </c>
      <c r="E39" s="25">
        <v>1</v>
      </c>
      <c r="F39" s="25">
        <v>2</v>
      </c>
      <c r="G39" s="90"/>
      <c r="H39" s="25">
        <v>3</v>
      </c>
      <c r="I39" s="25">
        <v>5</v>
      </c>
      <c r="L39" s="48"/>
      <c r="N39" s="27"/>
    </row>
    <row r="40" spans="2:14" ht="28.5" customHeight="1" thickBot="1" x14ac:dyDescent="0.3">
      <c r="B40">
        <v>7</v>
      </c>
      <c r="C40" s="26" t="s">
        <v>262</v>
      </c>
      <c r="D40" s="25">
        <v>2</v>
      </c>
      <c r="E40" s="25">
        <v>2</v>
      </c>
      <c r="F40" s="25">
        <v>2</v>
      </c>
      <c r="G40" s="90"/>
      <c r="H40" s="25">
        <v>6</v>
      </c>
      <c r="I40" s="25">
        <v>1</v>
      </c>
      <c r="L40" s="48"/>
      <c r="N40" s="27"/>
    </row>
    <row r="41" spans="2:14" ht="28.5" customHeight="1" thickBot="1" x14ac:dyDescent="0.3">
      <c r="B41">
        <v>8</v>
      </c>
      <c r="C41" s="26" t="s">
        <v>263</v>
      </c>
      <c r="D41" s="25">
        <v>2</v>
      </c>
      <c r="E41" s="25">
        <v>0</v>
      </c>
      <c r="F41" s="25">
        <v>0</v>
      </c>
      <c r="G41" s="90"/>
      <c r="H41" s="25">
        <v>2</v>
      </c>
      <c r="I41" s="25">
        <v>8</v>
      </c>
      <c r="L41" s="48"/>
      <c r="N41" s="27"/>
    </row>
    <row r="42" spans="2:14" ht="29.25" customHeight="1" thickBot="1" x14ac:dyDescent="0.3">
      <c r="B42">
        <v>9</v>
      </c>
      <c r="C42" s="26" t="s">
        <v>265</v>
      </c>
      <c r="D42" s="25">
        <v>2</v>
      </c>
      <c r="E42" s="25">
        <v>0</v>
      </c>
      <c r="F42" s="25">
        <v>0</v>
      </c>
      <c r="G42" s="90"/>
      <c r="H42" s="25">
        <v>2</v>
      </c>
      <c r="I42" s="25">
        <v>6</v>
      </c>
      <c r="L42" s="48"/>
      <c r="N42" s="27"/>
    </row>
    <row r="43" spans="2:14" ht="28.5" customHeight="1" thickBot="1" x14ac:dyDescent="0.3">
      <c r="B43">
        <v>10</v>
      </c>
      <c r="C43" s="26" t="s">
        <v>261</v>
      </c>
      <c r="D43" s="25">
        <v>2</v>
      </c>
      <c r="E43" s="25">
        <v>2</v>
      </c>
      <c r="F43" s="25">
        <v>2</v>
      </c>
      <c r="G43" s="90"/>
      <c r="H43" s="25">
        <v>6</v>
      </c>
      <c r="I43" s="25">
        <v>2</v>
      </c>
      <c r="L43" s="48"/>
      <c r="N43" s="27"/>
    </row>
    <row r="44" spans="2:14" ht="28.5" customHeight="1" thickBot="1" x14ac:dyDescent="0.3">
      <c r="B44">
        <v>11</v>
      </c>
      <c r="C44" s="26" t="s">
        <v>260</v>
      </c>
      <c r="D44" s="25">
        <v>0</v>
      </c>
      <c r="E44" s="25">
        <v>0</v>
      </c>
      <c r="F44" s="25">
        <v>0</v>
      </c>
      <c r="G44" s="90"/>
      <c r="H44" s="25">
        <v>0</v>
      </c>
      <c r="I44" s="25">
        <v>11</v>
      </c>
      <c r="L44" s="48"/>
      <c r="N44" s="27"/>
    </row>
    <row r="45" spans="2:14" ht="15" x14ac:dyDescent="0.25">
      <c r="L45" s="48"/>
      <c r="N45" s="27"/>
    </row>
    <row r="46" spans="2:14" ht="33.6" customHeight="1" x14ac:dyDescent="0.25">
      <c r="B46" s="27"/>
      <c r="C46" s="165"/>
      <c r="D46" s="165"/>
      <c r="E46" s="165"/>
      <c r="F46" s="165"/>
      <c r="G46" s="165"/>
      <c r="H46" s="165"/>
      <c r="I46" s="165"/>
      <c r="L46" s="48"/>
    </row>
    <row r="47" spans="2:14" ht="15" x14ac:dyDescent="0.2">
      <c r="B47" s="27"/>
      <c r="C47" s="165"/>
      <c r="D47" s="165"/>
      <c r="E47" s="165"/>
      <c r="F47" s="165"/>
      <c r="G47" s="165"/>
      <c r="H47" s="165"/>
      <c r="I47" s="165"/>
    </row>
    <row r="48" spans="2:14" x14ac:dyDescent="0.2">
      <c r="C48" s="163"/>
      <c r="D48" s="164"/>
      <c r="E48" s="164"/>
      <c r="F48" s="164"/>
      <c r="G48" s="164"/>
      <c r="H48" s="164"/>
      <c r="I48" s="164"/>
    </row>
    <row r="49" spans="3:9" x14ac:dyDescent="0.2">
      <c r="C49" s="164"/>
      <c r="D49" s="164"/>
      <c r="E49" s="164"/>
      <c r="F49" s="164"/>
      <c r="G49" s="164"/>
      <c r="H49" s="164"/>
      <c r="I49" s="164"/>
    </row>
    <row r="50" spans="3:9" x14ac:dyDescent="0.2">
      <c r="C50" s="164"/>
      <c r="D50" s="164"/>
      <c r="E50" s="164"/>
      <c r="F50" s="164"/>
      <c r="G50" s="164"/>
      <c r="H50" s="164"/>
      <c r="I50" s="164"/>
    </row>
    <row r="51" spans="3:9" ht="33.6" customHeight="1" x14ac:dyDescent="0.2">
      <c r="C51" s="164"/>
      <c r="D51" s="164"/>
      <c r="E51" s="164"/>
      <c r="F51" s="164"/>
      <c r="G51" s="164"/>
      <c r="H51" s="164"/>
      <c r="I51" s="164"/>
    </row>
  </sheetData>
  <sortState xmlns:xlrd2="http://schemas.microsoft.com/office/spreadsheetml/2017/richdata2" ref="C36:C44">
    <sortCondition ref="C36:C44"/>
  </sortState>
  <mergeCells count="3">
    <mergeCell ref="C48:I51"/>
    <mergeCell ref="C46:I46"/>
    <mergeCell ref="C47:I47"/>
  </mergeCells>
  <phoneticPr fontId="3" type="noConversion"/>
  <pageMargins left="0.7" right="0.7" top="0.75" bottom="0.75" header="0.3" footer="0.3"/>
  <pageSetup scale="56"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92D050"/>
    <pageSetUpPr fitToPage="1"/>
  </sheetPr>
  <dimension ref="A3:J21"/>
  <sheetViews>
    <sheetView showGridLines="0" zoomScale="80" zoomScaleNormal="80" workbookViewId="0">
      <selection activeCell="I17" sqref="I17"/>
    </sheetView>
  </sheetViews>
  <sheetFormatPr baseColWidth="10" defaultRowHeight="12.75" x14ac:dyDescent="0.2"/>
  <cols>
    <col min="2" max="2" width="22" customWidth="1"/>
    <col min="3" max="3" width="21.28515625" customWidth="1"/>
    <col min="4" max="4" width="17.42578125" customWidth="1"/>
    <col min="5" max="6" width="15.5703125" customWidth="1"/>
    <col min="7" max="7" width="22.42578125" customWidth="1"/>
    <col min="8" max="8" width="6.5703125" customWidth="1"/>
    <col min="9" max="9" width="20.5703125" bestFit="1" customWidth="1"/>
    <col min="10" max="10" width="8.7109375" customWidth="1"/>
    <col min="11" max="11" width="5.85546875" customWidth="1"/>
  </cols>
  <sheetData>
    <row r="3" spans="1:10" ht="18" x14ac:dyDescent="0.25">
      <c r="B3" s="6"/>
      <c r="C3" s="19" t="s">
        <v>81</v>
      </c>
    </row>
    <row r="4" spans="1:10" ht="19.5" customHeight="1" x14ac:dyDescent="0.25">
      <c r="B4" s="8"/>
      <c r="C4" s="20" t="s">
        <v>302</v>
      </c>
      <c r="D4" s="7"/>
    </row>
    <row r="5" spans="1:10" ht="19.5" customHeight="1" x14ac:dyDescent="0.2"/>
    <row r="6" spans="1:10" ht="19.5" customHeight="1" x14ac:dyDescent="0.2"/>
    <row r="7" spans="1:10" ht="19.5" customHeight="1" x14ac:dyDescent="0.2"/>
    <row r="8" spans="1:10" ht="13.5" thickBot="1" x14ac:dyDescent="0.25"/>
    <row r="9" spans="1:10" ht="22.5" customHeight="1" thickBot="1" x14ac:dyDescent="0.3">
      <c r="B9" s="12" t="s">
        <v>0</v>
      </c>
      <c r="C9" s="13" t="s">
        <v>1</v>
      </c>
      <c r="D9" s="13" t="s">
        <v>3</v>
      </c>
      <c r="E9" s="13" t="s">
        <v>2</v>
      </c>
      <c r="F9" s="13" t="s">
        <v>8</v>
      </c>
      <c r="G9" s="13" t="s">
        <v>6</v>
      </c>
      <c r="H9" s="13"/>
      <c r="I9" s="13" t="s">
        <v>5</v>
      </c>
      <c r="J9" s="14"/>
    </row>
    <row r="10" spans="1:10" ht="24.75" customHeight="1" x14ac:dyDescent="0.25">
      <c r="A10" s="1"/>
      <c r="B10" s="106" t="str">
        <f>VLOOKUP($F10,'Tournoi 2026'!$B$6:$I$95,2,FALSE)</f>
        <v>jeudi 29 janvier</v>
      </c>
      <c r="C10" s="2" t="str">
        <f>VLOOKUP($F10,'Tournoi 2026'!$B$6:$I$95,3,FALSE)</f>
        <v>19h15</v>
      </c>
      <c r="D10" s="2" t="str">
        <f>VLOOKUP($F10,'Tournoi 2026'!$B$6:$I$95,4,FALSE)</f>
        <v>Glace extérieur</v>
      </c>
      <c r="E10" s="2" t="str">
        <f>VLOOKUP($F10,'Tournoi 2026'!$B$6:$I$95,5,FALSE)</f>
        <v>LNR</v>
      </c>
      <c r="F10" s="16" t="s">
        <v>268</v>
      </c>
      <c r="G10" s="2" t="str">
        <f>VLOOKUP($F10,'Tournoi 2026'!$B$6:$I$95,6,FALSE)</f>
        <v>LNR</v>
      </c>
      <c r="H10" s="2"/>
      <c r="I10" s="2" t="str">
        <f>VLOOKUP($F10,'Tournoi 2026'!$B$6:$I$95,8,FALSE)</f>
        <v>Cadette AA Rive Sud</v>
      </c>
      <c r="J10" s="2"/>
    </row>
    <row r="11" spans="1:10" ht="24.75" customHeight="1" x14ac:dyDescent="0.25">
      <c r="A11" s="1"/>
      <c r="B11" s="2" t="str">
        <f>VLOOKUP($F11,'Tournoi 2026'!$B$6:$I$95,2,FALSE)</f>
        <v>vendredi 30 janvier</v>
      </c>
      <c r="C11" s="2" t="str">
        <f>VLOOKUP($F11,'Tournoi 2026'!$B$6:$I$95,3,FALSE)</f>
        <v>19h15</v>
      </c>
      <c r="D11" s="2" t="str">
        <f>VLOOKUP($F11,'Tournoi 2026'!$B$6:$I$95,4,FALSE)</f>
        <v>St-Bruno</v>
      </c>
      <c r="E11" s="2" t="str">
        <f>VLOOKUP($F11,'Tournoi 2026'!$B$6:$I$95,5,FALSE)</f>
        <v>Cadette AA</v>
      </c>
      <c r="F11" s="16" t="s">
        <v>270</v>
      </c>
      <c r="G11" s="2" t="str">
        <f>VLOOKUP($F11,'Tournoi 2026'!$B$6:$I$95,6,FALSE)</f>
        <v>Rive Sud Junior AA</v>
      </c>
      <c r="H11" s="2"/>
      <c r="I11" s="2" t="str">
        <f>VLOOKUP($F11,'Tournoi 2026'!$B$6:$I$95,8,FALSE)</f>
        <v>Rive sud Cadette AA</v>
      </c>
      <c r="J11" s="2"/>
    </row>
    <row r="12" spans="1:10" ht="24.75" customHeight="1" x14ac:dyDescent="0.25">
      <c r="A12" s="1"/>
      <c r="B12" s="2" t="str">
        <f>VLOOKUP($F12,'Tournoi 2026'!$B$6:$I$95,2,FALSE)</f>
        <v>samedi 31 janvier</v>
      </c>
      <c r="C12" s="2" t="str">
        <f>VLOOKUP($F12,'Tournoi 2026'!$B$6:$I$95,3,FALSE)</f>
        <v>10h30</v>
      </c>
      <c r="D12" s="2" t="str">
        <f>VLOOKUP($F12,'Tournoi 2026'!$B$6:$I$95,4,FALSE)</f>
        <v>St-Bruno</v>
      </c>
      <c r="E12" s="2" t="str">
        <f>VLOOKUP($F12,'Tournoi 2026'!$B$6:$I$95,5,FALSE)</f>
        <v>Cadette AA</v>
      </c>
      <c r="F12" s="16" t="s">
        <v>272</v>
      </c>
      <c r="G12" s="2" t="str">
        <f>VLOOKUP($F12,'Tournoi 2026'!$B$6:$I$95,6,FALSE)</f>
        <v xml:space="preserve">Rive Sud </v>
      </c>
      <c r="H12" s="2">
        <v>3</v>
      </c>
      <c r="I12" s="2" t="str">
        <f>VLOOKUP($F12,'Tournoi 2026'!$B$6:$I$95,8,FALSE)</f>
        <v>Québec</v>
      </c>
      <c r="J12" s="2">
        <v>1</v>
      </c>
    </row>
    <row r="13" spans="1:10" ht="24.75" customHeight="1" x14ac:dyDescent="0.25">
      <c r="A13" s="1"/>
      <c r="B13" s="2" t="str">
        <f>VLOOKUP($F13,'Tournoi 2026'!$B$6:$I$95,2,FALSE)</f>
        <v>samedi 31 janvier</v>
      </c>
      <c r="C13" s="2" t="str">
        <f>VLOOKUP($F13,'Tournoi 2026'!$B$6:$I$95,3,FALSE)</f>
        <v>12h00</v>
      </c>
      <c r="D13" s="2" t="str">
        <f>VLOOKUP($F13,'Tournoi 2026'!$B$6:$I$95,4,FALSE)</f>
        <v>St-Bruno</v>
      </c>
      <c r="E13" s="2" t="str">
        <f>VLOOKUP($F13,'Tournoi 2026'!$B$6:$I$95,5,FALSE)</f>
        <v>Junior AA</v>
      </c>
      <c r="F13" s="16" t="s">
        <v>271</v>
      </c>
      <c r="G13" s="2" t="str">
        <f>VLOOKUP($F13,'Tournoi 2026'!$B$6:$I$95,6,FALSE)</f>
        <v>Rive Sud</v>
      </c>
      <c r="H13" s="2"/>
      <c r="I13" s="2" t="str">
        <f>VLOOKUP($F13,'Tournoi 2026'!$B$6:$I$95,8,FALSE)</f>
        <v>LSL</v>
      </c>
      <c r="J13" s="2"/>
    </row>
    <row r="14" spans="1:10" ht="24.75" customHeight="1" x14ac:dyDescent="0.25">
      <c r="A14" s="1"/>
      <c r="B14" s="2" t="str">
        <f>VLOOKUP($F14,'Tournoi 2026'!$B$6:$I$95,2,FALSE)</f>
        <v>samedi 31 janvier</v>
      </c>
      <c r="C14" s="2" t="str">
        <f>VLOOKUP($F14,'Tournoi 2026'!$B$6:$I$95,3,FALSE)</f>
        <v>16h30</v>
      </c>
      <c r="D14" s="2" t="str">
        <f>VLOOKUP($F14,'Tournoi 2026'!$B$6:$I$95,4,FALSE)</f>
        <v>St-Bruno</v>
      </c>
      <c r="E14" s="2" t="str">
        <f>VLOOKUP($F14,'Tournoi 2026'!$B$6:$I$95,5,FALSE)</f>
        <v>Cadette AA</v>
      </c>
      <c r="F14" s="16" t="s">
        <v>273</v>
      </c>
      <c r="G14" s="2" t="str">
        <f>VLOOKUP($F14,'Tournoi 2026'!$B$6:$I$95,6,FALSE)</f>
        <v>Québec</v>
      </c>
      <c r="H14" s="2">
        <v>5</v>
      </c>
      <c r="I14" s="2" t="str">
        <f>VLOOKUP($F14,'Tournoi 2026'!$B$6:$I$95,8,FALSE)</f>
        <v xml:space="preserve">Rive Sud </v>
      </c>
      <c r="J14" s="2">
        <v>4</v>
      </c>
    </row>
    <row r="15" spans="1:10" ht="15.75" x14ac:dyDescent="0.25">
      <c r="G15" s="1"/>
    </row>
    <row r="16" spans="1:10" ht="32.450000000000003" customHeight="1" x14ac:dyDescent="0.2">
      <c r="E16" s="45"/>
      <c r="F16" s="45"/>
      <c r="G16" s="45"/>
      <c r="H16" s="45"/>
    </row>
    <row r="17" spans="5:5" ht="42" customHeight="1" x14ac:dyDescent="0.2"/>
    <row r="18" spans="5:5" ht="42" customHeight="1" x14ac:dyDescent="0.2">
      <c r="E18" s="89"/>
    </row>
    <row r="19" spans="5:5" ht="42" customHeight="1" x14ac:dyDescent="0.2">
      <c r="E19" s="89"/>
    </row>
    <row r="20" spans="5:5" ht="42" customHeight="1" x14ac:dyDescent="0.2">
      <c r="E20" s="89"/>
    </row>
    <row r="21" spans="5:5" ht="42" customHeight="1" x14ac:dyDescent="0.2">
      <c r="E21" s="89"/>
    </row>
  </sheetData>
  <sortState xmlns:xlrd2="http://schemas.microsoft.com/office/spreadsheetml/2017/richdata2" ref="C16">
    <sortCondition ref="C16"/>
  </sortState>
  <phoneticPr fontId="3" type="noConversion"/>
  <pageMargins left="0.7" right="0.7" top="0.75" bottom="0.75" header="0.3" footer="0.3"/>
  <pageSetup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F3CC-628A-4ED6-A482-45BF44924CC5}">
  <dimension ref="A1:A49"/>
  <sheetViews>
    <sheetView topLeftCell="A3" workbookViewId="0">
      <selection activeCell="A12" sqref="A12"/>
    </sheetView>
  </sheetViews>
  <sheetFormatPr baseColWidth="10" defaultRowHeight="12.75" x14ac:dyDescent="0.2"/>
  <cols>
    <col min="1" max="1" width="111.28515625" customWidth="1"/>
  </cols>
  <sheetData>
    <row r="1" spans="1:1" x14ac:dyDescent="0.2">
      <c r="A1" s="27" t="s">
        <v>220</v>
      </c>
    </row>
    <row r="2" spans="1:1" x14ac:dyDescent="0.2">
      <c r="A2" s="27" t="s">
        <v>217</v>
      </c>
    </row>
    <row r="3" spans="1:1" x14ac:dyDescent="0.2">
      <c r="A3" s="27" t="s">
        <v>221</v>
      </c>
    </row>
    <row r="4" spans="1:1" ht="28.5" customHeight="1" x14ac:dyDescent="0.2">
      <c r="A4" s="88" t="s">
        <v>218</v>
      </c>
    </row>
    <row r="5" spans="1:1" x14ac:dyDescent="0.2">
      <c r="A5" s="27" t="s">
        <v>219</v>
      </c>
    </row>
    <row r="6" spans="1:1" ht="38.25" x14ac:dyDescent="0.2">
      <c r="A6" s="88" t="s">
        <v>222</v>
      </c>
    </row>
    <row r="7" spans="1:1" ht="38.25" x14ac:dyDescent="0.2">
      <c r="A7" s="88" t="s">
        <v>250</v>
      </c>
    </row>
    <row r="8" spans="1:1" ht="25.5" x14ac:dyDescent="0.2">
      <c r="A8" s="88" t="s">
        <v>223</v>
      </c>
    </row>
    <row r="9" spans="1:1" ht="38.25" x14ac:dyDescent="0.2">
      <c r="A9" s="88" t="s">
        <v>224</v>
      </c>
    </row>
    <row r="10" spans="1:1" ht="63.75" x14ac:dyDescent="0.2">
      <c r="A10" s="88" t="s">
        <v>225</v>
      </c>
    </row>
    <row r="11" spans="1:1" x14ac:dyDescent="0.2">
      <c r="A11" s="88" t="s">
        <v>226</v>
      </c>
    </row>
    <row r="12" spans="1:1" ht="140.25" x14ac:dyDescent="0.2">
      <c r="A12" s="88" t="s">
        <v>227</v>
      </c>
    </row>
    <row r="13" spans="1:1" ht="25.5" x14ac:dyDescent="0.2">
      <c r="A13" s="88" t="s">
        <v>228</v>
      </c>
    </row>
    <row r="14" spans="1:1" ht="68.25" customHeight="1" x14ac:dyDescent="0.2">
      <c r="A14" s="88" t="s">
        <v>332</v>
      </c>
    </row>
    <row r="15" spans="1:1" x14ac:dyDescent="0.2">
      <c r="A15" s="88" t="s">
        <v>274</v>
      </c>
    </row>
    <row r="16" spans="1:1" x14ac:dyDescent="0.2">
      <c r="A16" s="88" t="s">
        <v>275</v>
      </c>
    </row>
    <row r="18" spans="1:1" x14ac:dyDescent="0.2">
      <c r="A18" s="88" t="s">
        <v>321</v>
      </c>
    </row>
    <row r="19" spans="1:1" x14ac:dyDescent="0.2">
      <c r="A19" s="99" t="s">
        <v>280</v>
      </c>
    </row>
    <row r="20" spans="1:1" x14ac:dyDescent="0.2">
      <c r="A20" s="99" t="s">
        <v>281</v>
      </c>
    </row>
    <row r="21" spans="1:1" x14ac:dyDescent="0.2">
      <c r="A21" s="100" t="s">
        <v>331</v>
      </c>
    </row>
    <row r="22" spans="1:1" x14ac:dyDescent="0.2">
      <c r="A22" s="99" t="s">
        <v>282</v>
      </c>
    </row>
    <row r="23" spans="1:1" x14ac:dyDescent="0.2">
      <c r="A23" s="88" t="s">
        <v>284</v>
      </c>
    </row>
    <row r="24" spans="1:1" x14ac:dyDescent="0.2">
      <c r="A24" s="88" t="s">
        <v>286</v>
      </c>
    </row>
    <row r="26" spans="1:1" x14ac:dyDescent="0.2">
      <c r="A26" s="88" t="s">
        <v>320</v>
      </c>
    </row>
    <row r="27" spans="1:1" x14ac:dyDescent="0.2">
      <c r="A27" s="88" t="s">
        <v>287</v>
      </c>
    </row>
    <row r="28" spans="1:1" x14ac:dyDescent="0.2">
      <c r="A28" s="88" t="s">
        <v>297</v>
      </c>
    </row>
    <row r="29" spans="1:1" x14ac:dyDescent="0.2">
      <c r="A29" s="88" t="s">
        <v>288</v>
      </c>
    </row>
    <row r="30" spans="1:1" x14ac:dyDescent="0.2">
      <c r="A30" s="88" t="s">
        <v>289</v>
      </c>
    </row>
    <row r="31" spans="1:1" x14ac:dyDescent="0.2">
      <c r="A31" s="88" t="s">
        <v>290</v>
      </c>
    </row>
    <row r="32" spans="1:1" x14ac:dyDescent="0.2">
      <c r="A32" s="88" t="s">
        <v>319</v>
      </c>
    </row>
    <row r="33" spans="1:1" x14ac:dyDescent="0.2">
      <c r="A33" s="88"/>
    </row>
    <row r="34" spans="1:1" x14ac:dyDescent="0.2">
      <c r="A34" s="88"/>
    </row>
    <row r="36" spans="1:1" x14ac:dyDescent="0.2">
      <c r="A36" s="88" t="s">
        <v>298</v>
      </c>
    </row>
    <row r="37" spans="1:1" x14ac:dyDescent="0.2">
      <c r="A37" s="88" t="s">
        <v>291</v>
      </c>
    </row>
    <row r="38" spans="1:1" x14ac:dyDescent="0.2">
      <c r="A38" s="88" t="s">
        <v>292</v>
      </c>
    </row>
    <row r="39" spans="1:1" x14ac:dyDescent="0.2">
      <c r="A39" s="88" t="s">
        <v>288</v>
      </c>
    </row>
    <row r="40" spans="1:1" x14ac:dyDescent="0.2">
      <c r="A40" s="88" t="s">
        <v>293</v>
      </c>
    </row>
    <row r="41" spans="1:1" x14ac:dyDescent="0.2">
      <c r="A41" s="88" t="s">
        <v>294</v>
      </c>
    </row>
    <row r="42" spans="1:1" x14ac:dyDescent="0.2">
      <c r="A42" s="88" t="s">
        <v>319</v>
      </c>
    </row>
    <row r="43" spans="1:1" x14ac:dyDescent="0.2">
      <c r="A43" s="88"/>
    </row>
    <row r="44" spans="1:1" x14ac:dyDescent="0.2">
      <c r="A44" s="88"/>
    </row>
    <row r="46" spans="1:1" x14ac:dyDescent="0.2">
      <c r="A46" s="88" t="s">
        <v>295</v>
      </c>
    </row>
    <row r="47" spans="1:1" x14ac:dyDescent="0.2">
      <c r="A47" s="88" t="s">
        <v>296</v>
      </c>
    </row>
    <row r="49" spans="1:1" x14ac:dyDescent="0.2">
      <c r="A49"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R51"/>
  <sheetViews>
    <sheetView showGridLines="0" topLeftCell="A33" zoomScale="80" zoomScaleNormal="80" zoomScaleSheetLayoutView="94" workbookViewId="0">
      <selection activeCell="C7" sqref="C7"/>
    </sheetView>
  </sheetViews>
  <sheetFormatPr baseColWidth="10" defaultColWidth="11.42578125" defaultRowHeight="21" customHeight="1" x14ac:dyDescent="0.25"/>
  <cols>
    <col min="1" max="1" width="11.42578125" style="1"/>
    <col min="2" max="2" width="22.140625" style="1" customWidth="1"/>
    <col min="3" max="3" width="9.42578125" style="1" customWidth="1"/>
    <col min="4" max="4" width="18.140625" style="1" customWidth="1"/>
    <col min="5" max="5" width="20.85546875" style="1" customWidth="1"/>
    <col min="6" max="6" width="11.85546875" style="1" customWidth="1"/>
    <col min="7" max="7" width="27.140625" style="1" bestFit="1" customWidth="1"/>
    <col min="8" max="8" width="4.5703125" style="1" customWidth="1"/>
    <col min="9" max="9" width="27.140625" style="1" bestFit="1" customWidth="1"/>
    <col min="10" max="11" width="27.140625" style="1" customWidth="1"/>
    <col min="12" max="12" width="21.28515625" style="1" customWidth="1"/>
    <col min="13" max="13" width="10.5703125" style="1" customWidth="1"/>
    <col min="14" max="14" width="5.140625" style="1" customWidth="1"/>
    <col min="15" max="17" width="11.42578125" style="1"/>
    <col min="18" max="18" width="5" style="1" customWidth="1"/>
    <col min="19" max="16384" width="11.42578125" style="1"/>
  </cols>
  <sheetData>
    <row r="2" spans="1:15" ht="21" customHeight="1" x14ac:dyDescent="0.3">
      <c r="C2" s="15"/>
      <c r="D2" s="40" t="s">
        <v>345</v>
      </c>
    </row>
    <row r="3" spans="1:15" ht="21" customHeight="1" x14ac:dyDescent="0.25">
      <c r="D3" s="15" t="s">
        <v>15</v>
      </c>
    </row>
    <row r="4" spans="1:15" ht="49.5" customHeight="1" thickBot="1" x14ac:dyDescent="0.3"/>
    <row r="5" spans="1:15" ht="33" customHeight="1" thickBot="1" x14ac:dyDescent="0.3">
      <c r="B5" s="13" t="s">
        <v>0</v>
      </c>
      <c r="C5" s="13" t="s">
        <v>1</v>
      </c>
      <c r="D5" s="13" t="s">
        <v>3</v>
      </c>
      <c r="E5" s="13" t="s">
        <v>2</v>
      </c>
      <c r="F5" s="13" t="s">
        <v>8</v>
      </c>
      <c r="G5" s="13" t="s">
        <v>6</v>
      </c>
      <c r="H5" s="13" t="s">
        <v>4</v>
      </c>
      <c r="I5" s="22" t="s">
        <v>5</v>
      </c>
    </row>
    <row r="6" spans="1:15" ht="21" customHeight="1" x14ac:dyDescent="0.25">
      <c r="A6" s="97"/>
      <c r="B6" s="32" t="s">
        <v>109</v>
      </c>
      <c r="C6" s="33" t="s">
        <v>34</v>
      </c>
      <c r="D6" s="33" t="s">
        <v>95</v>
      </c>
      <c r="E6" s="33" t="s">
        <v>86</v>
      </c>
      <c r="F6" s="16" t="s">
        <v>35</v>
      </c>
      <c r="G6" s="2" t="s">
        <v>29</v>
      </c>
      <c r="H6" s="33"/>
      <c r="I6" s="2" t="s">
        <v>30</v>
      </c>
      <c r="O6" s="18"/>
    </row>
    <row r="7" spans="1:15" ht="21" customHeight="1" x14ac:dyDescent="0.25">
      <c r="A7" s="97"/>
      <c r="B7" s="32" t="s">
        <v>109</v>
      </c>
      <c r="C7" s="37" t="s">
        <v>49</v>
      </c>
      <c r="D7" s="37" t="s">
        <v>95</v>
      </c>
      <c r="E7" s="2" t="s">
        <v>249</v>
      </c>
      <c r="F7" s="2" t="s">
        <v>233</v>
      </c>
      <c r="G7" s="2" t="s">
        <v>337</v>
      </c>
      <c r="H7" s="33"/>
      <c r="I7" s="33" t="s">
        <v>30</v>
      </c>
      <c r="O7" s="18"/>
    </row>
    <row r="8" spans="1:15" ht="21" customHeight="1" thickBot="1" x14ac:dyDescent="0.3">
      <c r="A8" s="97"/>
      <c r="B8" s="35" t="s">
        <v>109</v>
      </c>
      <c r="C8" s="35" t="s">
        <v>55</v>
      </c>
      <c r="D8" s="35" t="s">
        <v>95</v>
      </c>
      <c r="E8" s="35" t="s">
        <v>90</v>
      </c>
      <c r="F8" s="96" t="s">
        <v>22</v>
      </c>
      <c r="G8" s="95" t="s">
        <v>265</v>
      </c>
      <c r="H8" s="35"/>
      <c r="I8" s="35" t="s">
        <v>257</v>
      </c>
      <c r="L8" s="29"/>
      <c r="M8" s="29"/>
      <c r="O8" s="18"/>
    </row>
    <row r="9" spans="1:15" ht="21" customHeight="1" x14ac:dyDescent="0.25">
      <c r="A9" s="97"/>
      <c r="B9" s="32" t="s">
        <v>110</v>
      </c>
      <c r="C9" s="33" t="s">
        <v>60</v>
      </c>
      <c r="D9" s="2" t="s">
        <v>269</v>
      </c>
      <c r="E9" s="2" t="s">
        <v>267</v>
      </c>
      <c r="F9" s="33" t="s">
        <v>268</v>
      </c>
      <c r="G9" s="2" t="s">
        <v>267</v>
      </c>
      <c r="H9" s="2"/>
      <c r="I9" s="2" t="s">
        <v>266</v>
      </c>
      <c r="O9" s="18"/>
    </row>
    <row r="10" spans="1:15" ht="21" customHeight="1" x14ac:dyDescent="0.25">
      <c r="A10" s="97"/>
      <c r="B10" s="32" t="s">
        <v>110</v>
      </c>
      <c r="C10" s="33" t="s">
        <v>335</v>
      </c>
      <c r="D10" s="2" t="s">
        <v>95</v>
      </c>
      <c r="E10" s="2" t="s">
        <v>87</v>
      </c>
      <c r="F10" s="33" t="s">
        <v>78</v>
      </c>
      <c r="G10" s="2" t="s">
        <v>29</v>
      </c>
      <c r="H10" s="2"/>
      <c r="I10" s="2" t="s">
        <v>334</v>
      </c>
      <c r="O10" s="18"/>
    </row>
    <row r="11" spans="1:15" ht="21" customHeight="1" x14ac:dyDescent="0.25">
      <c r="A11" s="97"/>
      <c r="B11" s="32" t="s">
        <v>110</v>
      </c>
      <c r="C11" s="33" t="s">
        <v>34</v>
      </c>
      <c r="D11" s="2" t="s">
        <v>95</v>
      </c>
      <c r="E11" s="2" t="s">
        <v>93</v>
      </c>
      <c r="F11" s="16" t="s">
        <v>75</v>
      </c>
      <c r="G11" s="2" t="s">
        <v>337</v>
      </c>
      <c r="H11" s="2"/>
      <c r="I11" s="2" t="s">
        <v>29</v>
      </c>
      <c r="O11" s="18"/>
    </row>
    <row r="12" spans="1:15" ht="21" customHeight="1" x14ac:dyDescent="0.25">
      <c r="A12" s="97"/>
      <c r="B12" s="17" t="s">
        <v>110</v>
      </c>
      <c r="C12" s="37" t="s">
        <v>49</v>
      </c>
      <c r="D12" s="5" t="s">
        <v>95</v>
      </c>
      <c r="E12" s="2" t="s">
        <v>249</v>
      </c>
      <c r="F12" s="2" t="s">
        <v>234</v>
      </c>
      <c r="G12" s="2" t="s">
        <v>29</v>
      </c>
      <c r="H12" s="33"/>
      <c r="I12" s="33" t="s">
        <v>130</v>
      </c>
      <c r="O12" s="18"/>
    </row>
    <row r="13" spans="1:15" ht="21" customHeight="1" thickBot="1" x14ac:dyDescent="0.3">
      <c r="A13" s="97"/>
      <c r="B13" s="35" t="s">
        <v>110</v>
      </c>
      <c r="C13" s="35" t="s">
        <v>55</v>
      </c>
      <c r="D13" s="35" t="s">
        <v>95</v>
      </c>
      <c r="E13" s="35" t="s">
        <v>90</v>
      </c>
      <c r="F13" s="35" t="s">
        <v>23</v>
      </c>
      <c r="G13" s="35" t="s">
        <v>261</v>
      </c>
      <c r="H13" s="35"/>
      <c r="I13" s="35" t="s">
        <v>265</v>
      </c>
      <c r="O13" s="18"/>
    </row>
    <row r="14" spans="1:15" ht="21" customHeight="1" x14ac:dyDescent="0.25">
      <c r="A14" s="97"/>
      <c r="B14" s="32"/>
      <c r="C14" s="2"/>
      <c r="D14" s="2"/>
      <c r="E14" s="2"/>
      <c r="F14" s="2"/>
      <c r="G14" s="2"/>
      <c r="H14" s="2"/>
      <c r="I14" s="2"/>
    </row>
    <row r="15" spans="1:15" ht="21" customHeight="1" x14ac:dyDescent="0.25">
      <c r="A15" s="97"/>
      <c r="B15" s="32" t="s">
        <v>111</v>
      </c>
      <c r="C15" s="2" t="s">
        <v>279</v>
      </c>
      <c r="D15" s="2" t="s">
        <v>95</v>
      </c>
      <c r="E15" s="2" t="s">
        <v>249</v>
      </c>
      <c r="F15" s="2" t="s">
        <v>235</v>
      </c>
      <c r="G15" s="2" t="s">
        <v>64</v>
      </c>
      <c r="H15" s="2"/>
      <c r="I15" s="2" t="s">
        <v>129</v>
      </c>
    </row>
    <row r="16" spans="1:15" ht="21" customHeight="1" x14ac:dyDescent="0.25">
      <c r="A16" s="97"/>
      <c r="B16" s="32" t="s">
        <v>111</v>
      </c>
      <c r="C16" s="2" t="s">
        <v>278</v>
      </c>
      <c r="D16" s="2" t="s">
        <v>95</v>
      </c>
      <c r="E16" s="2" t="s">
        <v>249</v>
      </c>
      <c r="F16" s="2" t="s">
        <v>236</v>
      </c>
      <c r="G16" s="2" t="s">
        <v>127</v>
      </c>
      <c r="H16" s="2"/>
      <c r="I16" s="2" t="s">
        <v>29</v>
      </c>
    </row>
    <row r="17" spans="1:18" ht="21" customHeight="1" x14ac:dyDescent="0.25">
      <c r="A17" s="97"/>
      <c r="B17" s="32" t="s">
        <v>111</v>
      </c>
      <c r="C17" s="2" t="s">
        <v>99</v>
      </c>
      <c r="D17" s="2" t="s">
        <v>95</v>
      </c>
      <c r="E17" s="2" t="s">
        <v>86</v>
      </c>
      <c r="F17" s="2" t="s">
        <v>67</v>
      </c>
      <c r="G17" s="2" t="s">
        <v>118</v>
      </c>
      <c r="H17" s="2"/>
      <c r="I17" s="2" t="s">
        <v>117</v>
      </c>
    </row>
    <row r="18" spans="1:18" ht="21" customHeight="1" x14ac:dyDescent="0.25">
      <c r="A18" s="97"/>
      <c r="B18" s="32" t="s">
        <v>111</v>
      </c>
      <c r="C18" s="2" t="s">
        <v>58</v>
      </c>
      <c r="D18" s="2" t="s">
        <v>95</v>
      </c>
      <c r="E18" s="2" t="s">
        <v>86</v>
      </c>
      <c r="F18" s="2" t="s">
        <v>68</v>
      </c>
      <c r="G18" s="2" t="s">
        <v>73</v>
      </c>
      <c r="H18" s="2"/>
      <c r="I18" s="2" t="s">
        <v>29</v>
      </c>
    </row>
    <row r="19" spans="1:18" ht="21" customHeight="1" x14ac:dyDescent="0.25">
      <c r="A19" s="97"/>
      <c r="B19" s="32" t="s">
        <v>111</v>
      </c>
      <c r="C19" s="2" t="s">
        <v>36</v>
      </c>
      <c r="D19" s="2" t="s">
        <v>95</v>
      </c>
      <c r="E19" s="2" t="s">
        <v>90</v>
      </c>
      <c r="F19" s="2" t="s">
        <v>24</v>
      </c>
      <c r="G19" s="2" t="s">
        <v>258</v>
      </c>
      <c r="H19" s="2"/>
      <c r="I19" s="2" t="s">
        <v>256</v>
      </c>
    </row>
    <row r="20" spans="1:18" ht="21" customHeight="1" x14ac:dyDescent="0.25">
      <c r="A20" s="97"/>
      <c r="B20" s="32" t="s">
        <v>111</v>
      </c>
      <c r="C20" s="2" t="s">
        <v>299</v>
      </c>
      <c r="D20" s="2" t="s">
        <v>95</v>
      </c>
      <c r="E20" s="2" t="s">
        <v>249</v>
      </c>
      <c r="F20" s="2" t="s">
        <v>238</v>
      </c>
      <c r="G20" s="2" t="s">
        <v>30</v>
      </c>
      <c r="H20" s="2"/>
      <c r="I20" s="2" t="s">
        <v>64</v>
      </c>
    </row>
    <row r="21" spans="1:18" ht="21" customHeight="1" x14ac:dyDescent="0.25">
      <c r="A21" s="97"/>
      <c r="B21" s="32" t="s">
        <v>111</v>
      </c>
      <c r="C21" s="2" t="s">
        <v>100</v>
      </c>
      <c r="D21" s="2" t="s">
        <v>95</v>
      </c>
      <c r="E21" s="2" t="s">
        <v>249</v>
      </c>
      <c r="F21" s="2" t="s">
        <v>239</v>
      </c>
      <c r="G21" s="2" t="s">
        <v>129</v>
      </c>
      <c r="H21" s="2"/>
      <c r="I21" s="2" t="s">
        <v>127</v>
      </c>
    </row>
    <row r="22" spans="1:18" ht="21" customHeight="1" x14ac:dyDescent="0.25">
      <c r="A22" s="97"/>
      <c r="B22" s="32" t="s">
        <v>111</v>
      </c>
      <c r="C22" s="2" t="s">
        <v>60</v>
      </c>
      <c r="D22" s="2" t="s">
        <v>95</v>
      </c>
      <c r="E22" s="33" t="s">
        <v>322</v>
      </c>
      <c r="F22" s="33" t="s">
        <v>270</v>
      </c>
      <c r="G22" s="33" t="s">
        <v>324</v>
      </c>
      <c r="H22" s="33"/>
      <c r="I22" s="33" t="s">
        <v>325</v>
      </c>
    </row>
    <row r="23" spans="1:18" ht="21" customHeight="1" x14ac:dyDescent="0.25">
      <c r="A23" s="112"/>
      <c r="B23" s="32" t="s">
        <v>111</v>
      </c>
      <c r="C23" s="110" t="s">
        <v>350</v>
      </c>
      <c r="D23" s="2" t="s">
        <v>95</v>
      </c>
      <c r="E23" s="2" t="s">
        <v>249</v>
      </c>
      <c r="F23" s="2" t="s">
        <v>240</v>
      </c>
      <c r="G23" s="2" t="s">
        <v>29</v>
      </c>
      <c r="H23" s="5"/>
      <c r="I23" s="5" t="s">
        <v>128</v>
      </c>
    </row>
    <row r="24" spans="1:18" ht="21" customHeight="1" thickBot="1" x14ac:dyDescent="0.3">
      <c r="A24" s="112"/>
      <c r="B24" s="35" t="s">
        <v>111</v>
      </c>
      <c r="C24" s="111" t="s">
        <v>351</v>
      </c>
      <c r="D24" s="35" t="s">
        <v>95</v>
      </c>
      <c r="E24" s="35" t="s">
        <v>90</v>
      </c>
      <c r="F24" s="35" t="s">
        <v>45</v>
      </c>
      <c r="G24" s="35" t="s">
        <v>261</v>
      </c>
      <c r="H24" s="35"/>
      <c r="I24" s="35" t="s">
        <v>258</v>
      </c>
      <c r="N24" s="110"/>
      <c r="O24" s="110"/>
      <c r="P24" s="110" t="s">
        <v>358</v>
      </c>
      <c r="Q24" s="110"/>
      <c r="R24" s="110"/>
    </row>
    <row r="25" spans="1:18" ht="21" customHeight="1" x14ac:dyDescent="0.25">
      <c r="A25" s="112"/>
      <c r="B25" s="32" t="s">
        <v>112</v>
      </c>
      <c r="C25" s="108" t="s">
        <v>310</v>
      </c>
      <c r="D25" s="33" t="s">
        <v>95</v>
      </c>
      <c r="E25" s="33" t="s">
        <v>86</v>
      </c>
      <c r="F25" s="33" t="s">
        <v>69</v>
      </c>
      <c r="G25" s="33" t="s">
        <v>339</v>
      </c>
      <c r="H25" s="33"/>
      <c r="I25" s="33" t="s">
        <v>73</v>
      </c>
      <c r="N25" s="122"/>
      <c r="P25" s="1" t="s">
        <v>249</v>
      </c>
      <c r="R25" s="123"/>
    </row>
    <row r="26" spans="1:18" ht="21" customHeight="1" x14ac:dyDescent="0.25">
      <c r="A26" s="112"/>
      <c r="B26" s="32" t="s">
        <v>112</v>
      </c>
      <c r="C26" s="109" t="s">
        <v>353</v>
      </c>
      <c r="D26" s="36" t="s">
        <v>95</v>
      </c>
      <c r="E26" s="2" t="s">
        <v>119</v>
      </c>
      <c r="F26" s="2" t="s">
        <v>124</v>
      </c>
      <c r="G26" s="2" t="s">
        <v>333</v>
      </c>
      <c r="H26" s="2"/>
      <c r="I26" s="2" t="s">
        <v>258</v>
      </c>
      <c r="N26" s="122"/>
      <c r="P26" s="1" t="s">
        <v>90</v>
      </c>
      <c r="R26" s="123"/>
    </row>
    <row r="27" spans="1:18" ht="34.5" customHeight="1" x14ac:dyDescent="0.25">
      <c r="A27" s="112"/>
      <c r="B27" s="98" t="s">
        <v>112</v>
      </c>
      <c r="C27" s="120" t="s">
        <v>354</v>
      </c>
      <c r="D27" s="93" t="s">
        <v>95</v>
      </c>
      <c r="E27" s="92" t="s">
        <v>61</v>
      </c>
      <c r="F27" s="92" t="s">
        <v>16</v>
      </c>
      <c r="G27" s="91" t="s">
        <v>318</v>
      </c>
      <c r="H27" s="2"/>
      <c r="I27" s="91" t="s">
        <v>317</v>
      </c>
      <c r="J27" s="129"/>
      <c r="K27" s="129"/>
      <c r="N27" s="122"/>
      <c r="P27" s="1" t="s">
        <v>86</v>
      </c>
      <c r="R27" s="123"/>
    </row>
    <row r="28" spans="1:18" ht="21" customHeight="1" x14ac:dyDescent="0.25">
      <c r="A28" s="112"/>
      <c r="B28" s="32" t="s">
        <v>112</v>
      </c>
      <c r="C28" s="109" t="s">
        <v>355</v>
      </c>
      <c r="D28" s="2" t="s">
        <v>95</v>
      </c>
      <c r="E28" s="2" t="s">
        <v>322</v>
      </c>
      <c r="F28" s="2" t="s">
        <v>272</v>
      </c>
      <c r="G28" s="2" t="s">
        <v>326</v>
      </c>
      <c r="H28" s="2"/>
      <c r="I28" s="2" t="s">
        <v>327</v>
      </c>
      <c r="N28" s="122"/>
      <c r="P28" s="1" t="s">
        <v>119</v>
      </c>
      <c r="R28" s="123"/>
    </row>
    <row r="29" spans="1:18" ht="21" customHeight="1" x14ac:dyDescent="0.25">
      <c r="A29" s="97"/>
      <c r="B29" s="32" t="s">
        <v>112</v>
      </c>
      <c r="C29" s="2" t="s">
        <v>303</v>
      </c>
      <c r="D29" s="30" t="s">
        <v>39</v>
      </c>
      <c r="E29" s="2" t="s">
        <v>61</v>
      </c>
      <c r="F29" s="2" t="s">
        <v>17</v>
      </c>
      <c r="G29" s="94" t="s">
        <v>315</v>
      </c>
      <c r="H29" s="2"/>
      <c r="I29" s="2" t="s">
        <v>313</v>
      </c>
      <c r="N29" s="122"/>
      <c r="P29" s="1" t="s">
        <v>61</v>
      </c>
      <c r="R29" s="123"/>
    </row>
    <row r="30" spans="1:18" ht="21" customHeight="1" x14ac:dyDescent="0.25">
      <c r="A30" s="112"/>
      <c r="B30" s="32" t="s">
        <v>112</v>
      </c>
      <c r="C30" s="109" t="s">
        <v>279</v>
      </c>
      <c r="D30" s="2" t="s">
        <v>95</v>
      </c>
      <c r="E30" s="2" t="s">
        <v>323</v>
      </c>
      <c r="F30" s="2" t="s">
        <v>271</v>
      </c>
      <c r="G30" s="2" t="s">
        <v>328</v>
      </c>
      <c r="H30" s="2"/>
      <c r="I30" s="2" t="s">
        <v>329</v>
      </c>
      <c r="N30" s="122"/>
      <c r="P30" s="1" t="s">
        <v>322</v>
      </c>
      <c r="R30" s="123"/>
    </row>
    <row r="31" spans="1:18" ht="21" customHeight="1" x14ac:dyDescent="0.25">
      <c r="A31" s="112"/>
      <c r="B31" s="32" t="s">
        <v>112</v>
      </c>
      <c r="C31" s="109" t="s">
        <v>341</v>
      </c>
      <c r="D31" s="2" t="s">
        <v>95</v>
      </c>
      <c r="E31" s="33" t="s">
        <v>86</v>
      </c>
      <c r="F31" s="2" t="s">
        <v>71</v>
      </c>
      <c r="G31" s="2" t="s">
        <v>118</v>
      </c>
      <c r="H31" s="2"/>
      <c r="I31" s="2" t="s">
        <v>346</v>
      </c>
      <c r="N31" s="124"/>
      <c r="O31" s="125"/>
      <c r="P31" s="125" t="s">
        <v>249</v>
      </c>
      <c r="Q31" s="125"/>
      <c r="R31" s="126"/>
    </row>
    <row r="32" spans="1:18" ht="21" customHeight="1" x14ac:dyDescent="0.25">
      <c r="A32" s="112"/>
      <c r="B32" s="32" t="s">
        <v>112</v>
      </c>
      <c r="C32" s="109" t="s">
        <v>340</v>
      </c>
      <c r="D32" s="2" t="s">
        <v>95</v>
      </c>
      <c r="E32" s="2" t="s">
        <v>249</v>
      </c>
      <c r="F32" s="2" t="s">
        <v>242</v>
      </c>
      <c r="G32" s="2" t="s">
        <v>64</v>
      </c>
      <c r="H32" s="2"/>
      <c r="I32" s="2" t="s">
        <v>127</v>
      </c>
    </row>
    <row r="33" spans="1:16" ht="21" customHeight="1" x14ac:dyDescent="0.25">
      <c r="A33" s="112"/>
      <c r="B33" s="32" t="s">
        <v>112</v>
      </c>
      <c r="C33" s="109" t="s">
        <v>356</v>
      </c>
      <c r="D33" s="2" t="s">
        <v>95</v>
      </c>
      <c r="E33" s="2" t="s">
        <v>249</v>
      </c>
      <c r="F33" s="2" t="s">
        <v>243</v>
      </c>
      <c r="G33" s="94" t="s">
        <v>129</v>
      </c>
      <c r="H33" s="2"/>
      <c r="I33" s="101" t="s">
        <v>29</v>
      </c>
      <c r="J33" s="130"/>
      <c r="K33" s="130"/>
      <c r="P33"/>
    </row>
    <row r="34" spans="1:16" ht="21" customHeight="1" x14ac:dyDescent="0.25">
      <c r="A34" s="97"/>
      <c r="B34" s="32" t="s">
        <v>112</v>
      </c>
      <c r="C34" s="2" t="s">
        <v>62</v>
      </c>
      <c r="D34" s="30" t="s">
        <v>39</v>
      </c>
      <c r="E34" s="2" t="s">
        <v>61</v>
      </c>
      <c r="F34" s="2" t="s">
        <v>18</v>
      </c>
      <c r="G34" s="2" t="s">
        <v>313</v>
      </c>
      <c r="H34" s="2"/>
      <c r="I34" s="2" t="s">
        <v>117</v>
      </c>
      <c r="L34" s="29"/>
      <c r="M34" s="29"/>
      <c r="P34"/>
    </row>
    <row r="35" spans="1:16" ht="21" customHeight="1" x14ac:dyDescent="0.25">
      <c r="A35" s="112"/>
      <c r="B35" s="32" t="s">
        <v>112</v>
      </c>
      <c r="C35" s="109" t="s">
        <v>104</v>
      </c>
      <c r="D35" s="36" t="s">
        <v>95</v>
      </c>
      <c r="E35" s="2" t="s">
        <v>322</v>
      </c>
      <c r="F35" s="2" t="s">
        <v>273</v>
      </c>
      <c r="G35" s="2" t="s">
        <v>327</v>
      </c>
      <c r="H35" s="2"/>
      <c r="I35" s="2" t="s">
        <v>326</v>
      </c>
      <c r="L35" s="29"/>
      <c r="M35" s="29"/>
      <c r="P35"/>
    </row>
    <row r="36" spans="1:16" ht="21" customHeight="1" x14ac:dyDescent="0.25">
      <c r="A36" s="97"/>
      <c r="B36" s="32" t="s">
        <v>112</v>
      </c>
      <c r="C36" s="2" t="s">
        <v>63</v>
      </c>
      <c r="D36" s="30" t="s">
        <v>39</v>
      </c>
      <c r="E36" s="2" t="s">
        <v>61</v>
      </c>
      <c r="F36" s="2" t="s">
        <v>19</v>
      </c>
      <c r="G36" s="2" t="s">
        <v>314</v>
      </c>
      <c r="H36" s="2"/>
      <c r="I36" s="2" t="s">
        <v>316</v>
      </c>
      <c r="L36" s="29"/>
      <c r="M36" s="29"/>
      <c r="P36"/>
    </row>
    <row r="37" spans="1:16" ht="21" customHeight="1" x14ac:dyDescent="0.25">
      <c r="A37" s="112"/>
      <c r="B37" s="32" t="s">
        <v>112</v>
      </c>
      <c r="C37" s="109" t="s">
        <v>335</v>
      </c>
      <c r="D37" s="36" t="s">
        <v>95</v>
      </c>
      <c r="E37" s="5" t="s">
        <v>119</v>
      </c>
      <c r="F37" s="2" t="s">
        <v>126</v>
      </c>
      <c r="G37" s="2" t="s">
        <v>333</v>
      </c>
      <c r="H37" s="2"/>
      <c r="I37" s="2" t="s">
        <v>64</v>
      </c>
      <c r="P37"/>
    </row>
    <row r="38" spans="1:16" ht="21" customHeight="1" x14ac:dyDescent="0.25">
      <c r="A38" s="97"/>
      <c r="B38" s="32" t="s">
        <v>112</v>
      </c>
      <c r="C38" s="2" t="s">
        <v>285</v>
      </c>
      <c r="D38" s="30" t="s">
        <v>39</v>
      </c>
      <c r="E38" s="2" t="s">
        <v>61</v>
      </c>
      <c r="F38" s="2" t="s">
        <v>20</v>
      </c>
      <c r="G38" s="94" t="s">
        <v>29</v>
      </c>
      <c r="H38" s="92"/>
      <c r="I38" s="94" t="s">
        <v>315</v>
      </c>
      <c r="J38" s="131"/>
      <c r="K38" s="131"/>
      <c r="P38"/>
    </row>
    <row r="39" spans="1:16" ht="21" customHeight="1" x14ac:dyDescent="0.25">
      <c r="A39" s="112"/>
      <c r="B39" s="32" t="s">
        <v>112</v>
      </c>
      <c r="C39" s="109" t="s">
        <v>34</v>
      </c>
      <c r="D39" s="2" t="s">
        <v>95</v>
      </c>
      <c r="E39" s="2" t="s">
        <v>90</v>
      </c>
      <c r="F39" s="16" t="s">
        <v>52</v>
      </c>
      <c r="G39" s="2" t="s">
        <v>258</v>
      </c>
      <c r="H39" s="2"/>
      <c r="I39" s="94" t="s">
        <v>263</v>
      </c>
      <c r="J39" s="131"/>
      <c r="K39" s="131"/>
      <c r="P39"/>
    </row>
    <row r="40" spans="1:16" ht="21" customHeight="1" x14ac:dyDescent="0.25">
      <c r="A40" s="112"/>
      <c r="B40" s="32" t="s">
        <v>112</v>
      </c>
      <c r="C40" s="109" t="s">
        <v>49</v>
      </c>
      <c r="D40" s="2" t="s">
        <v>95</v>
      </c>
      <c r="E40" s="2" t="s">
        <v>249</v>
      </c>
      <c r="F40" s="16" t="s">
        <v>245</v>
      </c>
      <c r="G40" s="2" t="s">
        <v>127</v>
      </c>
      <c r="H40" s="2"/>
      <c r="I40" s="2" t="s">
        <v>30</v>
      </c>
      <c r="P40"/>
    </row>
    <row r="41" spans="1:16" ht="21" customHeight="1" x14ac:dyDescent="0.25">
      <c r="A41" s="112"/>
      <c r="B41" s="32" t="s">
        <v>112</v>
      </c>
      <c r="C41" s="109" t="s">
        <v>55</v>
      </c>
      <c r="D41" s="2" t="s">
        <v>95</v>
      </c>
      <c r="E41" s="2" t="s">
        <v>90</v>
      </c>
      <c r="F41" s="2" t="s">
        <v>54</v>
      </c>
      <c r="G41" s="2" t="s">
        <v>257</v>
      </c>
      <c r="H41" s="2"/>
      <c r="I41" s="2" t="s">
        <v>333</v>
      </c>
      <c r="P41"/>
    </row>
    <row r="42" spans="1:16" ht="21" customHeight="1" thickBot="1" x14ac:dyDescent="0.3">
      <c r="A42" s="97"/>
      <c r="B42" s="116"/>
      <c r="C42" s="119"/>
      <c r="D42" s="116"/>
      <c r="E42" s="116"/>
      <c r="F42" s="117"/>
      <c r="G42" s="118"/>
      <c r="H42" s="116"/>
      <c r="I42" s="116"/>
      <c r="J42" s="132"/>
      <c r="K42" s="132"/>
      <c r="P42"/>
    </row>
    <row r="43" spans="1:16" ht="21" customHeight="1" x14ac:dyDescent="0.25">
      <c r="A43" s="97"/>
      <c r="B43" s="32" t="s">
        <v>113</v>
      </c>
      <c r="C43" s="33" t="s">
        <v>106</v>
      </c>
      <c r="D43" s="46" t="s">
        <v>39</v>
      </c>
      <c r="E43" s="34" t="s">
        <v>61</v>
      </c>
      <c r="F43" s="33" t="s">
        <v>21</v>
      </c>
      <c r="G43" s="33" t="s">
        <v>313</v>
      </c>
      <c r="H43" s="33"/>
      <c r="I43" s="33" t="s">
        <v>314</v>
      </c>
      <c r="L43" s="29"/>
      <c r="M43" s="29"/>
      <c r="P43"/>
    </row>
    <row r="44" spans="1:16" ht="21" customHeight="1" x14ac:dyDescent="0.25">
      <c r="A44" s="97"/>
      <c r="B44" s="32" t="s">
        <v>113</v>
      </c>
      <c r="C44" s="33" t="s">
        <v>37</v>
      </c>
      <c r="D44" s="30" t="s">
        <v>39</v>
      </c>
      <c r="E44" s="34" t="s">
        <v>61</v>
      </c>
      <c r="F44" s="33" t="s">
        <v>107</v>
      </c>
      <c r="G44" s="2" t="s">
        <v>117</v>
      </c>
      <c r="H44" s="2"/>
      <c r="I44" s="33" t="s">
        <v>29</v>
      </c>
      <c r="L44" s="29"/>
      <c r="M44" s="29"/>
    </row>
    <row r="45" spans="1:16" ht="21" customHeight="1" x14ac:dyDescent="0.25">
      <c r="A45" s="97"/>
      <c r="B45" s="32" t="s">
        <v>113</v>
      </c>
      <c r="C45" s="33" t="s">
        <v>38</v>
      </c>
      <c r="D45" s="30" t="s">
        <v>39</v>
      </c>
      <c r="E45" s="34" t="s">
        <v>61</v>
      </c>
      <c r="F45" s="33" t="s">
        <v>108</v>
      </c>
      <c r="G45" s="33" t="s">
        <v>315</v>
      </c>
      <c r="H45" s="33"/>
      <c r="I45" s="33" t="s">
        <v>316</v>
      </c>
      <c r="L45" s="29"/>
      <c r="M45" s="29"/>
    </row>
    <row r="46" spans="1:16" ht="21" customHeight="1" x14ac:dyDescent="0.25">
      <c r="A46" s="97"/>
      <c r="B46" s="32" t="s">
        <v>113</v>
      </c>
      <c r="C46" s="33" t="s">
        <v>344</v>
      </c>
      <c r="D46" s="36" t="s">
        <v>95</v>
      </c>
      <c r="E46" s="34" t="s">
        <v>229</v>
      </c>
      <c r="F46" s="33" t="s">
        <v>74</v>
      </c>
      <c r="G46" s="33" t="s">
        <v>357</v>
      </c>
      <c r="H46" s="33"/>
      <c r="I46" s="33" t="s">
        <v>29</v>
      </c>
      <c r="L46" s="29"/>
      <c r="M46" s="29"/>
    </row>
    <row r="47" spans="1:16" ht="21" customHeight="1" x14ac:dyDescent="0.25">
      <c r="A47" s="97"/>
      <c r="B47" s="32" t="s">
        <v>113</v>
      </c>
      <c r="C47" s="33" t="s">
        <v>343</v>
      </c>
      <c r="D47" s="36" t="s">
        <v>95</v>
      </c>
      <c r="E47" s="34" t="s">
        <v>232</v>
      </c>
      <c r="F47" s="33" t="s">
        <v>283</v>
      </c>
      <c r="G47" s="33" t="s">
        <v>262</v>
      </c>
      <c r="H47" s="33"/>
      <c r="I47" s="33" t="s">
        <v>29</v>
      </c>
      <c r="L47" s="29"/>
      <c r="M47" s="29"/>
    </row>
    <row r="48" spans="1:16" ht="21" customHeight="1" x14ac:dyDescent="0.25">
      <c r="A48" s="97"/>
      <c r="B48" s="32" t="s">
        <v>113</v>
      </c>
      <c r="C48" s="33" t="s">
        <v>342</v>
      </c>
      <c r="D48" s="2" t="s">
        <v>95</v>
      </c>
      <c r="E48" s="3" t="s">
        <v>119</v>
      </c>
      <c r="F48" s="2" t="s">
        <v>120</v>
      </c>
      <c r="G48" s="33" t="s">
        <v>88</v>
      </c>
      <c r="H48" s="33"/>
      <c r="I48" s="33" t="s">
        <v>89</v>
      </c>
      <c r="L48" s="29"/>
      <c r="M48" s="29"/>
    </row>
    <row r="49" spans="1:13" ht="21" customHeight="1" x14ac:dyDescent="0.25">
      <c r="A49" s="97"/>
      <c r="B49" s="32" t="s">
        <v>113</v>
      </c>
      <c r="C49" s="33" t="s">
        <v>330</v>
      </c>
      <c r="D49" s="2" t="s">
        <v>95</v>
      </c>
      <c r="E49" s="2" t="s">
        <v>86</v>
      </c>
      <c r="F49" s="2" t="s">
        <v>72</v>
      </c>
      <c r="G49" s="33" t="s">
        <v>88</v>
      </c>
      <c r="H49" s="33"/>
      <c r="I49" s="33" t="s">
        <v>89</v>
      </c>
      <c r="L49" s="29"/>
      <c r="M49" s="29"/>
    </row>
    <row r="50" spans="1:13" ht="21" customHeight="1" x14ac:dyDescent="0.25">
      <c r="A50" s="97"/>
      <c r="B50" s="32" t="s">
        <v>113</v>
      </c>
      <c r="C50" s="33" t="s">
        <v>99</v>
      </c>
      <c r="D50" s="2" t="s">
        <v>95</v>
      </c>
      <c r="E50" s="34" t="s">
        <v>249</v>
      </c>
      <c r="F50" s="33" t="s">
        <v>248</v>
      </c>
      <c r="G50" s="33" t="s">
        <v>254</v>
      </c>
      <c r="H50" s="33"/>
      <c r="I50" s="33" t="s">
        <v>255</v>
      </c>
    </row>
    <row r="51" spans="1:13" ht="21" customHeight="1" x14ac:dyDescent="0.25">
      <c r="A51" s="97"/>
      <c r="B51" s="32" t="s">
        <v>113</v>
      </c>
      <c r="C51" s="33" t="s">
        <v>97</v>
      </c>
      <c r="D51" s="2" t="s">
        <v>95</v>
      </c>
      <c r="E51" s="2" t="s">
        <v>90</v>
      </c>
      <c r="F51" s="2" t="s">
        <v>85</v>
      </c>
      <c r="G51" s="33" t="s">
        <v>91</v>
      </c>
      <c r="H51" s="33"/>
      <c r="I51" s="33" t="s">
        <v>92</v>
      </c>
    </row>
  </sheetData>
  <autoFilter ref="B5:I51" xr:uid="{00000000-0001-0000-0100-000000000000}"/>
  <phoneticPr fontId="3" type="noConversion"/>
  <pageMargins left="0.51181102362204722" right="0.35433070866141736" top="0.39370078740157483" bottom="0.51" header="1.1811023622047245" footer="0.33"/>
  <pageSetup scale="65" orientation="portrait" horizontalDpi="4294967293" r:id="rId1"/>
  <headerFooter alignWithMargins="0">
    <oddFooter>Page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F0"/>
    <pageSetUpPr fitToPage="1"/>
  </sheetPr>
  <dimension ref="A2:L39"/>
  <sheetViews>
    <sheetView showGridLines="0" zoomScale="85" zoomScaleNormal="85" zoomScaleSheetLayoutView="80" workbookViewId="0">
      <selection activeCell="E39" sqref="E39"/>
    </sheetView>
  </sheetViews>
  <sheetFormatPr baseColWidth="10" defaultColWidth="11.42578125" defaultRowHeight="21" customHeight="1" x14ac:dyDescent="0.25"/>
  <cols>
    <col min="1" max="1" width="11.42578125" style="1"/>
    <col min="2" max="2" width="22.7109375" style="1" customWidth="1"/>
    <col min="3" max="3" width="9.42578125" style="1" customWidth="1"/>
    <col min="4" max="4" width="11.140625" style="1" customWidth="1"/>
    <col min="5" max="5" width="19.42578125" style="1" customWidth="1"/>
    <col min="6" max="6" width="12.85546875" style="1" customWidth="1"/>
    <col min="7" max="7" width="32.140625" style="1" bestFit="1" customWidth="1"/>
    <col min="8" max="8" width="4.5703125" style="1" customWidth="1"/>
    <col min="9" max="9" width="36.42578125" style="1" customWidth="1"/>
    <col min="10" max="16384" width="11.42578125" style="1"/>
  </cols>
  <sheetData>
    <row r="2" spans="1:12" ht="21" customHeight="1" x14ac:dyDescent="0.3">
      <c r="D2" s="40" t="s">
        <v>345</v>
      </c>
    </row>
    <row r="3" spans="1:12" ht="21" customHeight="1" x14ac:dyDescent="0.25">
      <c r="C3" s="156" t="s">
        <v>9</v>
      </c>
      <c r="D3" s="156"/>
    </row>
    <row r="4" spans="1:12" ht="40.5" customHeight="1" thickBot="1" x14ac:dyDescent="0.3"/>
    <row r="5" spans="1:12" ht="27" customHeight="1" thickBot="1" x14ac:dyDescent="0.3">
      <c r="B5" s="13" t="s">
        <v>0</v>
      </c>
      <c r="C5" s="13" t="s">
        <v>1</v>
      </c>
      <c r="D5" s="13" t="s">
        <v>3</v>
      </c>
      <c r="E5" s="31" t="s">
        <v>2</v>
      </c>
      <c r="F5" s="31" t="s">
        <v>8</v>
      </c>
      <c r="G5" s="13" t="s">
        <v>6</v>
      </c>
      <c r="H5" s="13" t="s">
        <v>4</v>
      </c>
      <c r="I5" s="14" t="s">
        <v>5</v>
      </c>
      <c r="L5" s="18"/>
    </row>
    <row r="6" spans="1:12" ht="21" customHeight="1" x14ac:dyDescent="0.25">
      <c r="A6" s="113"/>
      <c r="B6" s="32" t="s">
        <v>111</v>
      </c>
      <c r="C6" s="2" t="s">
        <v>10</v>
      </c>
      <c r="D6" s="2" t="s">
        <v>7</v>
      </c>
      <c r="E6" s="2" t="s">
        <v>87</v>
      </c>
      <c r="F6" s="2" t="s">
        <v>304</v>
      </c>
      <c r="G6" s="2" t="s">
        <v>130</v>
      </c>
      <c r="H6" s="2"/>
      <c r="I6" s="2" t="s">
        <v>64</v>
      </c>
    </row>
    <row r="7" spans="1:12" ht="21" customHeight="1" x14ac:dyDescent="0.25">
      <c r="A7" s="113"/>
      <c r="B7" s="32" t="s">
        <v>111</v>
      </c>
      <c r="C7" s="2" t="s">
        <v>12</v>
      </c>
      <c r="D7" s="2" t="s">
        <v>7</v>
      </c>
      <c r="E7" s="2" t="s">
        <v>86</v>
      </c>
      <c r="F7" s="16" t="s">
        <v>65</v>
      </c>
      <c r="G7" s="2" t="s">
        <v>29</v>
      </c>
      <c r="H7" s="2"/>
      <c r="I7" s="2" t="s">
        <v>117</v>
      </c>
    </row>
    <row r="8" spans="1:12" ht="21" customHeight="1" x14ac:dyDescent="0.25">
      <c r="A8" s="113"/>
      <c r="B8" s="32" t="s">
        <v>111</v>
      </c>
      <c r="C8" s="2" t="s">
        <v>48</v>
      </c>
      <c r="D8" s="2" t="s">
        <v>7</v>
      </c>
      <c r="E8" s="2" t="s">
        <v>86</v>
      </c>
      <c r="F8" s="2" t="s">
        <v>66</v>
      </c>
      <c r="G8" s="2" t="s">
        <v>336</v>
      </c>
      <c r="H8" s="2"/>
      <c r="I8" s="2" t="s">
        <v>73</v>
      </c>
    </row>
    <row r="9" spans="1:12" ht="21" customHeight="1" x14ac:dyDescent="0.25">
      <c r="A9" s="113"/>
      <c r="B9" s="32" t="s">
        <v>111</v>
      </c>
      <c r="C9" s="2" t="s">
        <v>279</v>
      </c>
      <c r="D9" s="2" t="s">
        <v>7</v>
      </c>
      <c r="E9" s="2" t="s">
        <v>119</v>
      </c>
      <c r="F9" s="2" t="s">
        <v>121</v>
      </c>
      <c r="G9" s="2" t="s">
        <v>64</v>
      </c>
      <c r="H9" s="2"/>
      <c r="I9" s="2" t="s">
        <v>276</v>
      </c>
    </row>
    <row r="10" spans="1:12" ht="21" customHeight="1" x14ac:dyDescent="0.25">
      <c r="A10" s="113"/>
      <c r="B10" s="32" t="s">
        <v>111</v>
      </c>
      <c r="C10" s="2" t="s">
        <v>278</v>
      </c>
      <c r="D10" s="2" t="s">
        <v>7</v>
      </c>
      <c r="E10" s="2" t="s">
        <v>249</v>
      </c>
      <c r="F10" s="2" t="s">
        <v>237</v>
      </c>
      <c r="G10" s="2" t="s">
        <v>336</v>
      </c>
      <c r="H10" s="2"/>
      <c r="I10" s="2" t="s">
        <v>128</v>
      </c>
    </row>
    <row r="11" spans="1:12" ht="21" customHeight="1" x14ac:dyDescent="0.25">
      <c r="A11" s="113"/>
      <c r="B11" s="32" t="s">
        <v>111</v>
      </c>
      <c r="C11" s="2" t="s">
        <v>99</v>
      </c>
      <c r="D11" s="2" t="s">
        <v>7</v>
      </c>
      <c r="E11" s="2" t="s">
        <v>87</v>
      </c>
      <c r="F11" s="2" t="s">
        <v>305</v>
      </c>
      <c r="G11" s="2" t="s">
        <v>29</v>
      </c>
      <c r="H11" s="2"/>
      <c r="I11" s="2" t="s">
        <v>64</v>
      </c>
    </row>
    <row r="12" spans="1:12" ht="21" customHeight="1" x14ac:dyDescent="0.25">
      <c r="A12" s="113"/>
      <c r="B12" s="32" t="s">
        <v>111</v>
      </c>
      <c r="C12" s="2" t="s">
        <v>58</v>
      </c>
      <c r="D12" s="2" t="s">
        <v>7</v>
      </c>
      <c r="E12" s="2" t="s">
        <v>119</v>
      </c>
      <c r="F12" s="2" t="s">
        <v>122</v>
      </c>
      <c r="G12" s="2" t="s">
        <v>276</v>
      </c>
      <c r="H12" s="2"/>
      <c r="I12" s="2" t="s">
        <v>42</v>
      </c>
    </row>
    <row r="13" spans="1:12" ht="21" customHeight="1" x14ac:dyDescent="0.25">
      <c r="A13" s="113"/>
      <c r="B13" s="32" t="s">
        <v>111</v>
      </c>
      <c r="C13" s="2" t="s">
        <v>36</v>
      </c>
      <c r="D13" s="2" t="s">
        <v>7</v>
      </c>
      <c r="E13" s="2" t="s">
        <v>119</v>
      </c>
      <c r="F13" s="16" t="s">
        <v>123</v>
      </c>
      <c r="G13" s="2" t="s">
        <v>258</v>
      </c>
      <c r="H13" s="2"/>
      <c r="I13" s="2" t="s">
        <v>64</v>
      </c>
    </row>
    <row r="14" spans="1:12" ht="21" customHeight="1" x14ac:dyDescent="0.25">
      <c r="A14" s="113"/>
      <c r="B14" s="32" t="s">
        <v>111</v>
      </c>
      <c r="C14" s="2" t="s">
        <v>98</v>
      </c>
      <c r="D14" s="2" t="s">
        <v>7</v>
      </c>
      <c r="E14" s="2" t="s">
        <v>87</v>
      </c>
      <c r="F14" s="16" t="s">
        <v>306</v>
      </c>
      <c r="G14" s="2" t="s">
        <v>334</v>
      </c>
      <c r="H14" s="2"/>
      <c r="I14" s="2" t="s">
        <v>130</v>
      </c>
    </row>
    <row r="15" spans="1:12" ht="21" customHeight="1" x14ac:dyDescent="0.25">
      <c r="A15" s="113"/>
      <c r="B15" s="32" t="s">
        <v>111</v>
      </c>
      <c r="C15" s="2" t="s">
        <v>100</v>
      </c>
      <c r="D15" s="2" t="s">
        <v>7</v>
      </c>
      <c r="E15" s="5" t="s">
        <v>90</v>
      </c>
      <c r="F15" s="2" t="s">
        <v>25</v>
      </c>
      <c r="G15" s="2" t="s">
        <v>333</v>
      </c>
      <c r="H15" s="2"/>
      <c r="I15" s="2" t="s">
        <v>262</v>
      </c>
    </row>
    <row r="16" spans="1:12" ht="21" customHeight="1" x14ac:dyDescent="0.25">
      <c r="A16" s="113"/>
      <c r="B16" s="32" t="s">
        <v>111</v>
      </c>
      <c r="C16" s="2" t="s">
        <v>60</v>
      </c>
      <c r="D16" s="2" t="s">
        <v>7</v>
      </c>
      <c r="E16" s="2" t="s">
        <v>90</v>
      </c>
      <c r="F16" s="16" t="s">
        <v>26</v>
      </c>
      <c r="G16" s="2" t="s">
        <v>259</v>
      </c>
      <c r="H16" s="2"/>
      <c r="I16" s="2" t="s">
        <v>338</v>
      </c>
    </row>
    <row r="17" spans="1:9" ht="21" customHeight="1" x14ac:dyDescent="0.25">
      <c r="A17" s="113"/>
      <c r="B17" s="32" t="s">
        <v>111</v>
      </c>
      <c r="C17" s="2" t="s">
        <v>101</v>
      </c>
      <c r="D17" s="2" t="s">
        <v>7</v>
      </c>
      <c r="E17" s="2" t="s">
        <v>90</v>
      </c>
      <c r="F17" s="16" t="s">
        <v>27</v>
      </c>
      <c r="G17" s="2" t="s">
        <v>264</v>
      </c>
      <c r="H17" s="2"/>
      <c r="I17" s="2" t="s">
        <v>263</v>
      </c>
    </row>
    <row r="18" spans="1:9" ht="21" customHeight="1" thickBot="1" x14ac:dyDescent="0.3">
      <c r="A18" s="113"/>
      <c r="B18" s="35" t="s">
        <v>111</v>
      </c>
      <c r="C18" s="35" t="s">
        <v>102</v>
      </c>
      <c r="D18" s="35" t="s">
        <v>7</v>
      </c>
      <c r="E18" s="35" t="s">
        <v>90</v>
      </c>
      <c r="F18" s="96" t="s">
        <v>28</v>
      </c>
      <c r="G18" s="35" t="s">
        <v>333</v>
      </c>
      <c r="H18" s="35"/>
      <c r="I18" s="35" t="s">
        <v>256</v>
      </c>
    </row>
    <row r="19" spans="1:9" ht="21" customHeight="1" x14ac:dyDescent="0.25">
      <c r="A19" s="113"/>
      <c r="B19" s="32" t="s">
        <v>112</v>
      </c>
      <c r="C19" s="2" t="s">
        <v>11</v>
      </c>
      <c r="D19" s="2" t="s">
        <v>7</v>
      </c>
      <c r="E19" s="2" t="s">
        <v>87</v>
      </c>
      <c r="F19" s="2" t="s">
        <v>307</v>
      </c>
      <c r="G19" s="2" t="s">
        <v>130</v>
      </c>
      <c r="H19" s="2"/>
      <c r="I19" s="2" t="s">
        <v>29</v>
      </c>
    </row>
    <row r="20" spans="1:9" ht="21" customHeight="1" x14ac:dyDescent="0.25">
      <c r="A20" s="113"/>
      <c r="B20" s="32" t="s">
        <v>112</v>
      </c>
      <c r="C20" s="2" t="s">
        <v>10</v>
      </c>
      <c r="D20" s="2" t="s">
        <v>7</v>
      </c>
      <c r="E20" s="2" t="s">
        <v>86</v>
      </c>
      <c r="F20" s="2" t="s">
        <v>70</v>
      </c>
      <c r="G20" s="2" t="s">
        <v>336</v>
      </c>
      <c r="H20" s="2"/>
      <c r="I20" s="2" t="s">
        <v>118</v>
      </c>
    </row>
    <row r="21" spans="1:9" ht="21" customHeight="1" x14ac:dyDescent="0.25">
      <c r="A21" s="113"/>
      <c r="B21" s="32" t="s">
        <v>112</v>
      </c>
      <c r="C21" s="2" t="s">
        <v>12</v>
      </c>
      <c r="D21" s="2" t="s">
        <v>7</v>
      </c>
      <c r="E21" s="2" t="s">
        <v>90</v>
      </c>
      <c r="F21" s="16" t="s">
        <v>46</v>
      </c>
      <c r="G21" s="2" t="s">
        <v>260</v>
      </c>
      <c r="H21" s="2"/>
      <c r="I21" s="2" t="s">
        <v>262</v>
      </c>
    </row>
    <row r="22" spans="1:9" ht="21" customHeight="1" x14ac:dyDescent="0.25">
      <c r="A22" s="113"/>
      <c r="B22" s="32" t="s">
        <v>112</v>
      </c>
      <c r="C22" s="2" t="s">
        <v>48</v>
      </c>
      <c r="D22" s="2" t="s">
        <v>7</v>
      </c>
      <c r="E22" s="2" t="s">
        <v>90</v>
      </c>
      <c r="F22" s="16" t="s">
        <v>44</v>
      </c>
      <c r="G22" s="2" t="s">
        <v>263</v>
      </c>
      <c r="H22" s="2"/>
      <c r="I22" s="33" t="s">
        <v>259</v>
      </c>
    </row>
    <row r="23" spans="1:9" ht="21" customHeight="1" x14ac:dyDescent="0.25">
      <c r="A23" s="113"/>
      <c r="B23" s="32" t="s">
        <v>112</v>
      </c>
      <c r="C23" s="2" t="s">
        <v>41</v>
      </c>
      <c r="D23" s="2" t="s">
        <v>7</v>
      </c>
      <c r="E23" s="2" t="s">
        <v>249</v>
      </c>
      <c r="F23" s="2" t="s">
        <v>241</v>
      </c>
      <c r="G23" s="2" t="s">
        <v>128</v>
      </c>
      <c r="H23" s="2"/>
      <c r="I23" s="2" t="s">
        <v>130</v>
      </c>
    </row>
    <row r="24" spans="1:9" ht="21" customHeight="1" x14ac:dyDescent="0.25">
      <c r="A24" s="113"/>
      <c r="B24" s="32" t="s">
        <v>112</v>
      </c>
      <c r="C24" s="2" t="s">
        <v>59</v>
      </c>
      <c r="D24" s="2" t="s">
        <v>7</v>
      </c>
      <c r="E24" s="2" t="s">
        <v>87</v>
      </c>
      <c r="F24" s="2" t="s">
        <v>308</v>
      </c>
      <c r="G24" s="2" t="s">
        <v>64</v>
      </c>
      <c r="H24" s="2"/>
      <c r="I24" s="2" t="s">
        <v>334</v>
      </c>
    </row>
    <row r="25" spans="1:9" ht="21" customHeight="1" x14ac:dyDescent="0.25">
      <c r="A25" s="113"/>
      <c r="B25" s="32" t="s">
        <v>112</v>
      </c>
      <c r="C25" s="2" t="s">
        <v>96</v>
      </c>
      <c r="D25" s="2" t="s">
        <v>7</v>
      </c>
      <c r="E25" s="2" t="s">
        <v>119</v>
      </c>
      <c r="F25" s="2" t="s">
        <v>125</v>
      </c>
      <c r="G25" s="2" t="s">
        <v>258</v>
      </c>
      <c r="H25" s="2"/>
      <c r="I25" s="2" t="s">
        <v>276</v>
      </c>
    </row>
    <row r="26" spans="1:9" ht="21" customHeight="1" x14ac:dyDescent="0.25">
      <c r="A26" s="113"/>
      <c r="B26" s="32" t="s">
        <v>112</v>
      </c>
      <c r="C26" s="4" t="s">
        <v>97</v>
      </c>
      <c r="D26" s="2" t="s">
        <v>7</v>
      </c>
      <c r="E26" s="2" t="s">
        <v>90</v>
      </c>
      <c r="F26" s="16" t="s">
        <v>47</v>
      </c>
      <c r="G26" s="2" t="s">
        <v>257</v>
      </c>
      <c r="H26" s="2"/>
      <c r="I26" s="2" t="s">
        <v>264</v>
      </c>
    </row>
    <row r="27" spans="1:9" ht="21" customHeight="1" x14ac:dyDescent="0.25">
      <c r="A27" s="113"/>
      <c r="B27" s="32" t="s">
        <v>112</v>
      </c>
      <c r="C27" s="2" t="s">
        <v>104</v>
      </c>
      <c r="D27" s="2" t="s">
        <v>7</v>
      </c>
      <c r="E27" s="2" t="s">
        <v>90</v>
      </c>
      <c r="F27" s="16" t="s">
        <v>50</v>
      </c>
      <c r="G27" s="33" t="s">
        <v>256</v>
      </c>
      <c r="H27" s="2"/>
      <c r="I27" s="2" t="s">
        <v>260</v>
      </c>
    </row>
    <row r="28" spans="1:9" ht="21" customHeight="1" x14ac:dyDescent="0.25">
      <c r="A28" s="113"/>
      <c r="B28" s="32" t="s">
        <v>112</v>
      </c>
      <c r="C28" s="2" t="s">
        <v>105</v>
      </c>
      <c r="D28" s="2" t="s">
        <v>7</v>
      </c>
      <c r="E28" s="2" t="s">
        <v>90</v>
      </c>
      <c r="F28" s="16" t="s">
        <v>51</v>
      </c>
      <c r="G28" s="2" t="s">
        <v>262</v>
      </c>
      <c r="H28" s="2"/>
      <c r="I28" s="2" t="s">
        <v>265</v>
      </c>
    </row>
    <row r="29" spans="1:9" ht="21" customHeight="1" x14ac:dyDescent="0.25">
      <c r="A29" s="113"/>
      <c r="B29" s="32" t="s">
        <v>112</v>
      </c>
      <c r="C29" s="2" t="s">
        <v>56</v>
      </c>
      <c r="D29" s="2" t="s">
        <v>7</v>
      </c>
      <c r="E29" s="2" t="s">
        <v>249</v>
      </c>
      <c r="F29" s="2" t="s">
        <v>244</v>
      </c>
      <c r="G29" s="2" t="s">
        <v>130</v>
      </c>
      <c r="H29" s="2"/>
      <c r="I29" s="2" t="s">
        <v>64</v>
      </c>
    </row>
    <row r="30" spans="1:9" ht="21" customHeight="1" x14ac:dyDescent="0.25">
      <c r="A30" s="113"/>
      <c r="B30" s="32" t="s">
        <v>112</v>
      </c>
      <c r="C30" s="5" t="s">
        <v>57</v>
      </c>
      <c r="D30" s="2" t="s">
        <v>7</v>
      </c>
      <c r="E30" s="2" t="s">
        <v>249</v>
      </c>
      <c r="F30" s="2" t="s">
        <v>246</v>
      </c>
      <c r="G30" s="2" t="s">
        <v>128</v>
      </c>
      <c r="H30" s="2"/>
      <c r="I30" s="2" t="s">
        <v>129</v>
      </c>
    </row>
    <row r="31" spans="1:9" ht="21" customHeight="1" x14ac:dyDescent="0.25">
      <c r="A31" s="113"/>
      <c r="B31" s="17" t="s">
        <v>112</v>
      </c>
      <c r="C31" s="2" t="s">
        <v>277</v>
      </c>
      <c r="D31" s="2" t="s">
        <v>7</v>
      </c>
      <c r="E31" s="2" t="s">
        <v>90</v>
      </c>
      <c r="F31" s="16" t="s">
        <v>53</v>
      </c>
      <c r="G31" s="2" t="s">
        <v>264</v>
      </c>
      <c r="H31" s="2"/>
      <c r="I31" s="2" t="s">
        <v>261</v>
      </c>
    </row>
    <row r="32" spans="1:9" ht="21" customHeight="1" thickBot="1" x14ac:dyDescent="0.3">
      <c r="A32" s="113"/>
      <c r="B32" s="114" t="s">
        <v>112</v>
      </c>
      <c r="C32" s="95" t="s">
        <v>352</v>
      </c>
      <c r="D32" s="95" t="s">
        <v>7</v>
      </c>
      <c r="E32" s="95" t="s">
        <v>90</v>
      </c>
      <c r="F32" s="115" t="s">
        <v>82</v>
      </c>
      <c r="G32" s="95" t="s">
        <v>348</v>
      </c>
      <c r="H32" s="95"/>
      <c r="I32" s="95" t="s">
        <v>259</v>
      </c>
    </row>
    <row r="33" spans="1:9" ht="21" customHeight="1" x14ac:dyDescent="0.25">
      <c r="A33" s="113"/>
      <c r="B33" s="32" t="s">
        <v>113</v>
      </c>
      <c r="C33" s="33" t="s">
        <v>310</v>
      </c>
      <c r="D33" s="33" t="s">
        <v>7</v>
      </c>
      <c r="E33" s="33" t="s">
        <v>249</v>
      </c>
      <c r="F33" s="33" t="s">
        <v>359</v>
      </c>
      <c r="G33" s="33" t="s">
        <v>251</v>
      </c>
      <c r="H33" s="33"/>
      <c r="I33" s="33" t="s">
        <v>252</v>
      </c>
    </row>
    <row r="34" spans="1:9" ht="21" customHeight="1" x14ac:dyDescent="0.25">
      <c r="A34" s="113"/>
      <c r="B34" s="32" t="s">
        <v>113</v>
      </c>
      <c r="C34" s="33" t="s">
        <v>311</v>
      </c>
      <c r="D34" s="33" t="s">
        <v>7</v>
      </c>
      <c r="E34" s="2" t="s">
        <v>249</v>
      </c>
      <c r="F34" s="2" t="s">
        <v>247</v>
      </c>
      <c r="G34" s="33" t="s">
        <v>253</v>
      </c>
      <c r="H34" s="33"/>
      <c r="I34" s="33" t="s">
        <v>88</v>
      </c>
    </row>
    <row r="35" spans="1:9" ht="21" customHeight="1" x14ac:dyDescent="0.25">
      <c r="A35" s="113"/>
      <c r="B35" s="32" t="s">
        <v>113</v>
      </c>
      <c r="C35" s="33" t="s">
        <v>12</v>
      </c>
      <c r="D35" s="33" t="s">
        <v>7</v>
      </c>
      <c r="E35" s="33" t="s">
        <v>90</v>
      </c>
      <c r="F35" s="33" t="s">
        <v>83</v>
      </c>
      <c r="G35" s="33" t="s">
        <v>251</v>
      </c>
      <c r="H35" s="33"/>
      <c r="I35" s="33" t="s">
        <v>252</v>
      </c>
    </row>
    <row r="36" spans="1:9" ht="21" customHeight="1" x14ac:dyDescent="0.25">
      <c r="A36" s="113"/>
      <c r="B36" s="32" t="s">
        <v>113</v>
      </c>
      <c r="C36" s="33" t="s">
        <v>43</v>
      </c>
      <c r="D36" s="33" t="s">
        <v>7</v>
      </c>
      <c r="E36" s="2" t="s">
        <v>90</v>
      </c>
      <c r="F36" s="2" t="s">
        <v>84</v>
      </c>
      <c r="G36" s="33" t="s">
        <v>253</v>
      </c>
      <c r="H36" s="33"/>
      <c r="I36" s="33" t="s">
        <v>88</v>
      </c>
    </row>
    <row r="37" spans="1:9" ht="21" customHeight="1" x14ac:dyDescent="0.25">
      <c r="A37" s="113"/>
      <c r="B37" s="32" t="s">
        <v>113</v>
      </c>
      <c r="C37" s="33" t="s">
        <v>40</v>
      </c>
      <c r="D37" s="33" t="s">
        <v>7</v>
      </c>
      <c r="E37" s="2" t="s">
        <v>230</v>
      </c>
      <c r="F37" s="2" t="s">
        <v>231</v>
      </c>
      <c r="G37" s="33" t="s">
        <v>130</v>
      </c>
      <c r="H37" s="33"/>
      <c r="I37" s="33" t="s">
        <v>29</v>
      </c>
    </row>
    <row r="38" spans="1:9" ht="21" customHeight="1" x14ac:dyDescent="0.25">
      <c r="A38" s="113"/>
      <c r="B38" s="32" t="s">
        <v>113</v>
      </c>
      <c r="C38" s="33" t="s">
        <v>341</v>
      </c>
      <c r="D38" s="33" t="s">
        <v>7</v>
      </c>
      <c r="E38" s="2" t="s">
        <v>309</v>
      </c>
      <c r="F38" s="2" t="s">
        <v>312</v>
      </c>
      <c r="G38" s="33" t="s">
        <v>130</v>
      </c>
      <c r="H38" s="33"/>
      <c r="I38" s="33" t="s">
        <v>29</v>
      </c>
    </row>
    <row r="39" spans="1:9" ht="21" customHeight="1" x14ac:dyDescent="0.25">
      <c r="A39" s="113"/>
      <c r="B39" s="32" t="s">
        <v>113</v>
      </c>
      <c r="C39" s="33" t="s">
        <v>340</v>
      </c>
      <c r="D39" s="33" t="s">
        <v>7</v>
      </c>
      <c r="E39" s="2" t="s">
        <v>87</v>
      </c>
      <c r="F39" s="2" t="s">
        <v>79</v>
      </c>
      <c r="G39" s="33" t="s">
        <v>88</v>
      </c>
      <c r="H39" s="33"/>
      <c r="I39" s="33" t="s">
        <v>252</v>
      </c>
    </row>
  </sheetData>
  <autoFilter ref="B5:I39" xr:uid="{00000000-0009-0000-0000-000000000000}"/>
  <mergeCells count="1">
    <mergeCell ref="C3:D3"/>
  </mergeCells>
  <phoneticPr fontId="3" type="noConversion"/>
  <pageMargins left="0.51181102362204722" right="0.35433070866141736" top="0.39370078740157483" bottom="0.51" header="1.1811023622047245" footer="0.33"/>
  <pageSetup scale="62" orientation="portrait" horizontalDpi="4294967293" r:id="rId1"/>
  <headerFooter alignWithMargins="0">
    <oddFooter>Page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filterMode="1">
    <tabColor theme="9" tint="0.39997558519241921"/>
    <pageSetUpPr fitToPage="1"/>
  </sheetPr>
  <dimension ref="A2:I100"/>
  <sheetViews>
    <sheetView showGridLines="0" zoomScale="89" zoomScaleNormal="100" zoomScaleSheetLayoutView="50" workbookViewId="0">
      <pane ySplit="5" topLeftCell="A61" activePane="bottomLeft" state="frozen"/>
      <selection activeCell="I28" sqref="I28"/>
      <selection pane="bottomLeft" activeCell="D6" sqref="D6:D93"/>
    </sheetView>
  </sheetViews>
  <sheetFormatPr baseColWidth="10" defaultColWidth="11.42578125" defaultRowHeight="21" customHeight="1" x14ac:dyDescent="0.25"/>
  <cols>
    <col min="1" max="1" width="11.42578125" style="1"/>
    <col min="2" max="2" width="11.85546875" style="1" customWidth="1"/>
    <col min="3" max="3" width="19.85546875" style="1" bestFit="1" customWidth="1"/>
    <col min="4" max="4" width="9.42578125" style="1" customWidth="1"/>
    <col min="5" max="5" width="21.85546875" style="1" bestFit="1" customWidth="1"/>
    <col min="6" max="6" width="22" style="1" customWidth="1"/>
    <col min="7" max="7" width="32.140625" style="1" bestFit="1" customWidth="1"/>
    <col min="8" max="8" width="4.5703125" style="1" customWidth="1"/>
    <col min="9" max="9" width="32.140625" style="1" bestFit="1" customWidth="1"/>
    <col min="10" max="16384" width="11.42578125" style="1"/>
  </cols>
  <sheetData>
    <row r="2" spans="1:9" ht="21" customHeight="1" x14ac:dyDescent="0.3">
      <c r="B2" s="9" t="s">
        <v>345</v>
      </c>
      <c r="F2" s="15"/>
    </row>
    <row r="4" spans="1:9" ht="21" customHeight="1" thickBot="1" x14ac:dyDescent="0.3"/>
    <row r="5" spans="1:9" ht="33" customHeight="1" thickBot="1" x14ac:dyDescent="0.3">
      <c r="B5" s="10" t="s">
        <v>8</v>
      </c>
      <c r="C5" s="10" t="s">
        <v>0</v>
      </c>
      <c r="D5" s="10" t="s">
        <v>1</v>
      </c>
      <c r="E5" s="10" t="s">
        <v>3</v>
      </c>
      <c r="F5" s="10" t="s">
        <v>2</v>
      </c>
      <c r="G5" s="10" t="s">
        <v>6</v>
      </c>
      <c r="H5" s="10" t="s">
        <v>4</v>
      </c>
      <c r="I5" s="11" t="s">
        <v>5</v>
      </c>
    </row>
    <row r="6" spans="1:9" ht="21" customHeight="1" x14ac:dyDescent="0.25">
      <c r="A6" s="2"/>
      <c r="B6" s="2" t="str">
        <f>'St-Basile'!F6</f>
        <v>NOB02</v>
      </c>
      <c r="C6" s="17" t="str">
        <f>'St-Basile'!B6</f>
        <v>vendredi 30 janvier</v>
      </c>
      <c r="D6" s="2" t="str">
        <f>'St-Basile'!C6</f>
        <v>9h00</v>
      </c>
      <c r="E6" s="2" t="str">
        <f>'St-Basile'!D6</f>
        <v>St-Basile</v>
      </c>
      <c r="F6" s="2" t="str">
        <f>'St-Basile'!E6</f>
        <v>Novice B</v>
      </c>
      <c r="G6" s="2" t="str">
        <f>'St-Basile'!G6</f>
        <v>Roussillon</v>
      </c>
      <c r="H6" s="2" t="s">
        <v>4</v>
      </c>
      <c r="I6" s="2" t="str">
        <f>'St-Basile'!I6</f>
        <v>4 Cités</v>
      </c>
    </row>
    <row r="7" spans="1:9" ht="21" customHeight="1" x14ac:dyDescent="0.25">
      <c r="A7" s="2"/>
      <c r="B7" s="2" t="str">
        <f>'St-Basile'!F7</f>
        <v>ATA02</v>
      </c>
      <c r="C7" s="17" t="str">
        <f>'St-Basile'!B7</f>
        <v>vendredi 30 janvier</v>
      </c>
      <c r="D7" s="2" t="str">
        <f>'St-Basile'!C7</f>
        <v>10h00</v>
      </c>
      <c r="E7" s="2" t="str">
        <f>'St-Basile'!D7</f>
        <v>St-Basile</v>
      </c>
      <c r="F7" s="2" t="str">
        <f>'St-Basile'!E7</f>
        <v>Atome A</v>
      </c>
      <c r="G7" s="2" t="str">
        <f>'St-Basile'!G7</f>
        <v>Intrépides</v>
      </c>
      <c r="H7" s="2" t="s">
        <v>4</v>
      </c>
      <c r="I7" s="2" t="str">
        <f>'St-Basile'!I7</f>
        <v>LSH</v>
      </c>
    </row>
    <row r="8" spans="1:9" ht="21" customHeight="1" x14ac:dyDescent="0.25">
      <c r="A8" s="2"/>
      <c r="B8" s="2" t="str">
        <f>'St-Basile'!F8</f>
        <v>ATA03</v>
      </c>
      <c r="C8" s="17" t="str">
        <f>'St-Basile'!B8</f>
        <v>vendredi 30 janvier</v>
      </c>
      <c r="D8" s="2" t="str">
        <f>'St-Basile'!C8</f>
        <v>11h00</v>
      </c>
      <c r="E8" s="2" t="str">
        <f>'St-Basile'!D8</f>
        <v>St-Basile</v>
      </c>
      <c r="F8" s="2" t="str">
        <f>'St-Basile'!E8</f>
        <v>Atome A</v>
      </c>
      <c r="G8" s="2" t="str">
        <f>'St-Basile'!G8</f>
        <v xml:space="preserve">Ste-Julie  </v>
      </c>
      <c r="H8" s="2" t="s">
        <v>4</v>
      </c>
      <c r="I8" s="2" t="str">
        <f>'St-Basile'!I8</f>
        <v>Thetford Mines</v>
      </c>
    </row>
    <row r="9" spans="1:9" ht="21" hidden="1" customHeight="1" x14ac:dyDescent="0.25">
      <c r="A9" s="2"/>
      <c r="B9" s="2" t="str">
        <f>'St-Basile'!F9</f>
        <v>BEB01</v>
      </c>
      <c r="C9" s="17" t="str">
        <f>'St-Basile'!B9</f>
        <v>vendredi 30 janvier</v>
      </c>
      <c r="D9" s="2" t="str">
        <f>'St-Basile'!C9</f>
        <v>12h00</v>
      </c>
      <c r="E9" s="2" t="str">
        <f>'St-Basile'!D9</f>
        <v>St-Basile</v>
      </c>
      <c r="F9" s="2" t="str">
        <f>'St-Basile'!E9</f>
        <v>Benjamine B</v>
      </c>
      <c r="G9" s="2" t="str">
        <f>'St-Basile'!G9</f>
        <v>4 Cités</v>
      </c>
      <c r="H9" s="2" t="s">
        <v>4</v>
      </c>
      <c r="I9" s="2" t="str">
        <f>'St-Basile'!I9</f>
        <v>St-Hyacinthe</v>
      </c>
    </row>
    <row r="10" spans="1:9" ht="21" customHeight="1" x14ac:dyDescent="0.25">
      <c r="A10" s="2"/>
      <c r="B10" s="2" t="str">
        <f>'St-Bruno'!F7</f>
        <v>CAA01</v>
      </c>
      <c r="C10" s="2" t="str">
        <f>'St-Bruno'!B7</f>
        <v>mercredi 28 janvier</v>
      </c>
      <c r="D10" s="2" t="str">
        <f>'St-Bruno'!C7</f>
        <v>20h00</v>
      </c>
      <c r="E10" s="2" t="str">
        <f>'St-Bruno'!D7</f>
        <v>St-Bruno</v>
      </c>
      <c r="F10" s="2" t="str">
        <f>'St-Bruno'!E7</f>
        <v>Cadette A</v>
      </c>
      <c r="G10" s="2" t="str">
        <f>'St-Bruno'!G7</f>
        <v xml:space="preserve">Roussillon </v>
      </c>
      <c r="H10" s="2" t="s">
        <v>4</v>
      </c>
      <c r="I10" s="2" t="str">
        <f>'St-Bruno'!I7</f>
        <v>Ste-Julie</v>
      </c>
    </row>
    <row r="11" spans="1:9" ht="21" customHeight="1" x14ac:dyDescent="0.25">
      <c r="A11" s="2"/>
      <c r="B11" s="2" t="str">
        <f>'St-Basile'!F11</f>
        <v>NOB03</v>
      </c>
      <c r="C11" s="17" t="str">
        <f>'St-Basile'!B11</f>
        <v>vendredi 30 janvier</v>
      </c>
      <c r="D11" s="2" t="str">
        <f>'St-Basile'!C11</f>
        <v>14h00</v>
      </c>
      <c r="E11" s="2" t="str">
        <f>'St-Basile'!D11</f>
        <v>St-Basile</v>
      </c>
      <c r="F11" s="2" t="str">
        <f>'St-Basile'!E11</f>
        <v>Novice B</v>
      </c>
      <c r="G11" s="2" t="str">
        <f>'St-Basile'!G11</f>
        <v>Intrépides</v>
      </c>
      <c r="H11" s="2" t="s">
        <v>4</v>
      </c>
      <c r="I11" s="2" t="str">
        <f>'St-Basile'!I11</f>
        <v>4 Cités</v>
      </c>
    </row>
    <row r="12" spans="1:9" ht="21" customHeight="1" x14ac:dyDescent="0.25">
      <c r="A12" s="2"/>
      <c r="B12" s="2" t="str">
        <f>'St-Basile'!F12</f>
        <v>BEB02</v>
      </c>
      <c r="C12" s="17" t="str">
        <f>'St-Basile'!B12</f>
        <v>vendredi 30 janvier</v>
      </c>
      <c r="D12" s="2" t="str">
        <f>'St-Basile'!C12</f>
        <v>15h00</v>
      </c>
      <c r="E12" s="2" t="str">
        <f>'St-Basile'!D12</f>
        <v>St-Basile</v>
      </c>
      <c r="F12" s="2" t="str">
        <f>'St-Basile'!E12</f>
        <v>Benjamine B</v>
      </c>
      <c r="G12" s="2" t="str">
        <f>'St-Basile'!G12</f>
        <v>St-Hyacinthe</v>
      </c>
      <c r="H12" s="2" t="s">
        <v>4</v>
      </c>
      <c r="I12" s="2" t="str">
        <f>'St-Basile'!I12</f>
        <v>La Capitale</v>
      </c>
    </row>
    <row r="13" spans="1:9" ht="21" customHeight="1" x14ac:dyDescent="0.25">
      <c r="A13" s="2"/>
      <c r="B13" s="2" t="str">
        <f>'St-Basile'!F13</f>
        <v>BEB03</v>
      </c>
      <c r="C13" s="17" t="str">
        <f>'St-Basile'!B13</f>
        <v>vendredi 30 janvier</v>
      </c>
      <c r="D13" s="2" t="str">
        <f>'St-Basile'!C13</f>
        <v>16h00</v>
      </c>
      <c r="E13" s="2" t="str">
        <f>'St-Basile'!D13</f>
        <v>St-Basile</v>
      </c>
      <c r="F13" s="2" t="str">
        <f>'St-Basile'!E13</f>
        <v>Benjamine B</v>
      </c>
      <c r="G13" s="2" t="str">
        <f>'St-Basile'!G13</f>
        <v>Bellechasse</v>
      </c>
      <c r="H13" s="2" t="s">
        <v>4</v>
      </c>
      <c r="I13" s="2" t="str">
        <f>'St-Basile'!I13</f>
        <v>4 Cités</v>
      </c>
    </row>
    <row r="14" spans="1:9" ht="21" customHeight="1" x14ac:dyDescent="0.25">
      <c r="A14" s="2"/>
      <c r="B14" s="2" t="str">
        <f>'St-Basile'!F14</f>
        <v>NOB04</v>
      </c>
      <c r="C14" s="17" t="str">
        <f>'St-Basile'!B14</f>
        <v>vendredi 30 janvier</v>
      </c>
      <c r="D14" s="2" t="str">
        <f>'St-Basile'!C14</f>
        <v>17h15</v>
      </c>
      <c r="E14" s="2" t="str">
        <f>'St-Basile'!D14</f>
        <v>St-Basile</v>
      </c>
      <c r="F14" s="2" t="str">
        <f>'St-Basile'!E14</f>
        <v>Novice B</v>
      </c>
      <c r="G14" s="2" t="str">
        <f>'St-Basile'!G14</f>
        <v>Boucherville</v>
      </c>
      <c r="H14" s="2" t="s">
        <v>4</v>
      </c>
      <c r="I14" s="2" t="str">
        <f>'St-Basile'!I14</f>
        <v>Roussillon</v>
      </c>
    </row>
    <row r="15" spans="1:9" ht="21" customHeight="1" x14ac:dyDescent="0.25">
      <c r="A15" s="2"/>
      <c r="B15" s="2" t="str">
        <f>'St-Bruno'!F8</f>
        <v>INB01</v>
      </c>
      <c r="C15" s="2" t="str">
        <f>'St-Bruno'!B8</f>
        <v>mercredi 28 janvier</v>
      </c>
      <c r="D15" s="2" t="str">
        <f>'St-Bruno'!C8</f>
        <v>21h00</v>
      </c>
      <c r="E15" s="2" t="str">
        <f>'St-Bruno'!D8</f>
        <v>St-Bruno</v>
      </c>
      <c r="F15" s="2" t="str">
        <f>'St-Bruno'!E8</f>
        <v>Inter B</v>
      </c>
      <c r="G15" s="2" t="str">
        <f>'St-Bruno'!G8</f>
        <v>Pointe-Claire Dream Team</v>
      </c>
      <c r="H15" s="2" t="s">
        <v>4</v>
      </c>
      <c r="I15" s="2" t="str">
        <f>'St-Bruno'!I8</f>
        <v>Intrépides B2</v>
      </c>
    </row>
    <row r="16" spans="1:9" ht="21" customHeight="1" x14ac:dyDescent="0.25">
      <c r="A16" s="2"/>
      <c r="B16" s="2" t="str">
        <f>'St-Bruno'!F13</f>
        <v>INB02</v>
      </c>
      <c r="C16" s="2" t="str">
        <f>'St-Bruno'!B13</f>
        <v>jeudi 29 janvier</v>
      </c>
      <c r="D16" s="2" t="str">
        <f>'St-Bruno'!C13</f>
        <v>21h00</v>
      </c>
      <c r="E16" s="2" t="str">
        <f>'St-Bruno'!D13</f>
        <v>St-Bruno</v>
      </c>
      <c r="F16" s="2" t="str">
        <f>'St-Bruno'!E13</f>
        <v>Inter B</v>
      </c>
      <c r="G16" s="2" t="str">
        <f>'St-Bruno'!G13</f>
        <v>Ste-Julie B2</v>
      </c>
      <c r="H16" s="2" t="s">
        <v>4</v>
      </c>
      <c r="I16" s="2" t="str">
        <f>'St-Bruno'!I13</f>
        <v>Pointe-Claire Dream Team</v>
      </c>
    </row>
    <row r="17" spans="1:9" ht="21" customHeight="1" x14ac:dyDescent="0.25">
      <c r="A17" s="2"/>
      <c r="B17" s="2" t="str">
        <f>'St-Bruno'!F19</f>
        <v>INB03</v>
      </c>
      <c r="C17" s="2" t="str">
        <f>'St-Bruno'!B19</f>
        <v>vendredi 30 janvier</v>
      </c>
      <c r="D17" s="2" t="str">
        <f>'St-Bruno'!C19</f>
        <v>16h00</v>
      </c>
      <c r="E17" s="2" t="str">
        <f>'St-Bruno'!D19</f>
        <v>St-Bruno</v>
      </c>
      <c r="F17" s="2" t="str">
        <f>'St-Bruno'!E19</f>
        <v>Inter B</v>
      </c>
      <c r="G17" s="2" t="str">
        <f>'St-Bruno'!G19</f>
        <v>Bellechasse</v>
      </c>
      <c r="H17" s="2" t="s">
        <v>4</v>
      </c>
      <c r="I17" s="2" t="str">
        <f>'St-Bruno'!I19</f>
        <v>Intrépides B1</v>
      </c>
    </row>
    <row r="18" spans="1:9" ht="21" customHeight="1" x14ac:dyDescent="0.25">
      <c r="A18" s="2"/>
      <c r="B18" s="2" t="str">
        <f>'St-Basile'!F15</f>
        <v>INB04</v>
      </c>
      <c r="C18" s="17" t="str">
        <f>'St-Basile'!B15</f>
        <v>vendredi 30 janvier</v>
      </c>
      <c r="D18" s="2" t="str">
        <f>'St-Basile'!C15</f>
        <v>18h15</v>
      </c>
      <c r="E18" s="2" t="str">
        <f>'St-Basile'!D15</f>
        <v>St-Basile</v>
      </c>
      <c r="F18" s="2" t="str">
        <f>'St-Basile'!E15</f>
        <v>Inter B</v>
      </c>
      <c r="G18" s="2" t="str">
        <f>'St-Basile'!G15</f>
        <v>La Capital</v>
      </c>
      <c r="H18" s="2" t="s">
        <v>4</v>
      </c>
      <c r="I18" s="2" t="str">
        <f>'St-Basile'!I15</f>
        <v>LSH B2</v>
      </c>
    </row>
    <row r="19" spans="1:9" ht="21" hidden="1" customHeight="1" x14ac:dyDescent="0.25">
      <c r="A19" s="2"/>
      <c r="B19" s="2" t="e">
        <f>'St-Basile'!#REF!</f>
        <v>#REF!</v>
      </c>
      <c r="C19" s="17" t="e">
        <f>'St-Basile'!#REF!</f>
        <v>#REF!</v>
      </c>
      <c r="D19" s="2" t="e">
        <f>'St-Basile'!#REF!</f>
        <v>#REF!</v>
      </c>
      <c r="E19" s="2" t="e">
        <f>'St-Basile'!#REF!</f>
        <v>#REF!</v>
      </c>
      <c r="F19" s="2" t="e">
        <f>'St-Basile'!#REF!</f>
        <v>#REF!</v>
      </c>
      <c r="G19" s="2" t="e">
        <f>'St-Basile'!#REF!</f>
        <v>#REF!</v>
      </c>
      <c r="H19" s="2" t="s">
        <v>4</v>
      </c>
      <c r="I19" s="2" t="e">
        <f>'St-Basile'!#REF!</f>
        <v>#REF!</v>
      </c>
    </row>
    <row r="20" spans="1:9" ht="21" customHeight="1" x14ac:dyDescent="0.25">
      <c r="A20" s="2"/>
      <c r="B20" s="2" t="str">
        <f>'St-Basile'!F19</f>
        <v>NOB05</v>
      </c>
      <c r="C20" s="17" t="str">
        <f>'St-Basile'!B19</f>
        <v>samedi 31 janvier</v>
      </c>
      <c r="D20" s="2" t="str">
        <f>'St-Basile'!C19</f>
        <v>8h00</v>
      </c>
      <c r="E20" s="2" t="str">
        <f>'St-Basile'!D19</f>
        <v>St-Basile</v>
      </c>
      <c r="F20" s="2" t="str">
        <f>'St-Basile'!E19</f>
        <v>Novice B</v>
      </c>
      <c r="G20" s="2" t="str">
        <f>'St-Basile'!G19</f>
        <v>Roussillon</v>
      </c>
      <c r="H20" s="2" t="s">
        <v>4</v>
      </c>
      <c r="I20" s="2" t="str">
        <f>'St-Basile'!I19</f>
        <v>Intrépides</v>
      </c>
    </row>
    <row r="21" spans="1:9" ht="21" customHeight="1" x14ac:dyDescent="0.25">
      <c r="A21" s="2"/>
      <c r="B21" s="2" t="str">
        <f>'St-Basile'!F20</f>
        <v>ATA07</v>
      </c>
      <c r="C21" s="17" t="str">
        <f>'St-Basile'!B20</f>
        <v>samedi 31 janvier</v>
      </c>
      <c r="D21" s="2" t="str">
        <f>'St-Basile'!C20</f>
        <v>9h00</v>
      </c>
      <c r="E21" s="2" t="str">
        <f>'St-Basile'!D20</f>
        <v>St-Basile</v>
      </c>
      <c r="F21" s="2" t="str">
        <f>'St-Basile'!E20</f>
        <v>Atome A</v>
      </c>
      <c r="G21" s="2" t="str">
        <f>'St-Basile'!G20</f>
        <v xml:space="preserve">Ste-Julie  </v>
      </c>
      <c r="H21" s="2" t="s">
        <v>4</v>
      </c>
      <c r="I21" s="2" t="str">
        <f>'St-Basile'!I20</f>
        <v>FYRA</v>
      </c>
    </row>
    <row r="22" spans="1:9" ht="21" customHeight="1" x14ac:dyDescent="0.25">
      <c r="A22" s="2"/>
      <c r="B22" s="2" t="str">
        <f>'St-Basile'!F16</f>
        <v>INB05</v>
      </c>
      <c r="C22" s="17" t="str">
        <f>'St-Basile'!B16</f>
        <v>vendredi 30 janvier</v>
      </c>
      <c r="D22" s="2" t="str">
        <f>'St-Basile'!C16</f>
        <v>19h15</v>
      </c>
      <c r="E22" s="2" t="str">
        <f>'St-Basile'!D16</f>
        <v>St-Basile</v>
      </c>
      <c r="F22" s="2" t="str">
        <f>'St-Basile'!E16</f>
        <v>Inter B</v>
      </c>
      <c r="G22" s="2" t="str">
        <f>'St-Basile'!G16</f>
        <v>Lévis B3</v>
      </c>
      <c r="H22" s="2" t="s">
        <v>4</v>
      </c>
      <c r="I22" s="2" t="str">
        <f>'St-Basile'!I16</f>
        <v>Trois-Rivières</v>
      </c>
    </row>
    <row r="23" spans="1:9" ht="21" customHeight="1" x14ac:dyDescent="0.25">
      <c r="A23" s="2"/>
      <c r="B23" s="2" t="str">
        <f>'St-Basile'!F17</f>
        <v>INB06</v>
      </c>
      <c r="C23" s="17" t="str">
        <f>'St-Basile'!B17</f>
        <v>vendredi 30 janvier</v>
      </c>
      <c r="D23" s="2" t="str">
        <f>'St-Basile'!C17</f>
        <v>20h15</v>
      </c>
      <c r="E23" s="2" t="str">
        <f>'St-Basile'!D17</f>
        <v>St-Basile</v>
      </c>
      <c r="F23" s="2" t="str">
        <f>'St-Basile'!E17</f>
        <v>Inter B</v>
      </c>
      <c r="G23" s="2" t="str">
        <f>'St-Basile'!G17</f>
        <v>Lévis B2</v>
      </c>
      <c r="H23" s="2" t="s">
        <v>4</v>
      </c>
      <c r="I23" s="2" t="str">
        <f>'St-Basile'!I17</f>
        <v>PCRA 2</v>
      </c>
    </row>
    <row r="24" spans="1:9" ht="21" customHeight="1" x14ac:dyDescent="0.25">
      <c r="A24" s="2"/>
      <c r="B24" s="2" t="str">
        <f>'St-Bruno'!F12</f>
        <v>CAA02</v>
      </c>
      <c r="C24" s="2" t="str">
        <f>'St-Bruno'!B12</f>
        <v>jeudi 29 janvier</v>
      </c>
      <c r="D24" s="2" t="str">
        <f>'St-Bruno'!C12</f>
        <v>20h00</v>
      </c>
      <c r="E24" s="2" t="str">
        <f>'St-Bruno'!D12</f>
        <v>St-Bruno</v>
      </c>
      <c r="F24" s="2" t="str">
        <f>'St-Bruno'!E12</f>
        <v>Cadette A</v>
      </c>
      <c r="G24" s="2" t="str">
        <f>'St-Bruno'!G12</f>
        <v>Intrépides</v>
      </c>
      <c r="H24" s="2" t="s">
        <v>4</v>
      </c>
      <c r="I24" s="2" t="str">
        <f>'St-Bruno'!I12</f>
        <v>Roussillon</v>
      </c>
    </row>
    <row r="25" spans="1:9" ht="21" hidden="1" customHeight="1" x14ac:dyDescent="0.25">
      <c r="A25" s="2"/>
      <c r="B25" s="2" t="str">
        <f>'St-Basile'!F24</f>
        <v>NOB06</v>
      </c>
      <c r="C25" s="17" t="str">
        <f>'St-Basile'!B24</f>
        <v>samedi 31 janvier</v>
      </c>
      <c r="D25" s="2" t="str">
        <f>'St-Basile'!C24</f>
        <v>13h15</v>
      </c>
      <c r="E25" s="2" t="str">
        <f>'St-Basile'!D24</f>
        <v>St-Basile</v>
      </c>
      <c r="F25" s="2" t="str">
        <f>'St-Basile'!E24</f>
        <v>Novice B</v>
      </c>
      <c r="G25" s="2" t="str">
        <f>'St-Basile'!G24</f>
        <v>4 Cités</v>
      </c>
      <c r="H25" s="2" t="s">
        <v>4</v>
      </c>
      <c r="I25" s="2" t="str">
        <f>'St-Basile'!I24</f>
        <v>Boucherville</v>
      </c>
    </row>
    <row r="26" spans="1:9" ht="21" customHeight="1" x14ac:dyDescent="0.25">
      <c r="A26" s="2"/>
      <c r="B26" s="2" t="str">
        <f>'St-Basile'!F25</f>
        <v>BEB05</v>
      </c>
      <c r="C26" s="17" t="str">
        <f>'St-Basile'!B25</f>
        <v>samedi 31 janvier</v>
      </c>
      <c r="D26" s="2" t="str">
        <f>'St-Basile'!C25</f>
        <v>14h15</v>
      </c>
      <c r="E26" s="2" t="str">
        <f>'St-Basile'!D25</f>
        <v>St-Basile</v>
      </c>
      <c r="F26" s="2" t="str">
        <f>'St-Basile'!E25</f>
        <v>Benjamine B</v>
      </c>
      <c r="G26" s="2" t="str">
        <f>'St-Basile'!G25</f>
        <v>Bellechasse</v>
      </c>
      <c r="H26" s="2" t="s">
        <v>4</v>
      </c>
      <c r="I26" s="2" t="str">
        <f>'St-Basile'!I25</f>
        <v>St-Hyacinthe</v>
      </c>
    </row>
    <row r="27" spans="1:9" ht="21" customHeight="1" x14ac:dyDescent="0.25">
      <c r="A27" s="2"/>
      <c r="B27" s="2" t="str">
        <f>'St-Basile'!F18</f>
        <v>INB07</v>
      </c>
      <c r="C27" s="17" t="str">
        <f>'St-Basile'!B18</f>
        <v>vendredi 30 janvier</v>
      </c>
      <c r="D27" s="2" t="str">
        <f>'St-Basile'!C18</f>
        <v>21h15</v>
      </c>
      <c r="E27" s="2" t="str">
        <f>'St-Basile'!D18</f>
        <v>St-Basile</v>
      </c>
      <c r="F27" s="2" t="str">
        <f>'St-Basile'!E18</f>
        <v>Inter B</v>
      </c>
      <c r="G27" s="2" t="str">
        <f>'St-Basile'!G18</f>
        <v>La Capital</v>
      </c>
      <c r="H27" s="2" t="s">
        <v>4</v>
      </c>
      <c r="I27" s="2" t="str">
        <f>'St-Basile'!I18</f>
        <v>Intrépides B1</v>
      </c>
    </row>
    <row r="28" spans="1:9" ht="21" customHeight="1" x14ac:dyDescent="0.25">
      <c r="A28" s="2"/>
      <c r="B28" s="2" t="str">
        <f>'St-Bruno'!F24</f>
        <v>INB08</v>
      </c>
      <c r="C28" s="2" t="str">
        <f>'St-Bruno'!B24</f>
        <v>vendredi 30 janvier</v>
      </c>
      <c r="D28" s="2" t="str">
        <f>'St-Bruno'!C24</f>
        <v>21h45</v>
      </c>
      <c r="E28" s="2" t="str">
        <f>'St-Bruno'!D24</f>
        <v>St-Bruno</v>
      </c>
      <c r="F28" s="2" t="str">
        <f>'St-Bruno'!E24</f>
        <v>Inter B</v>
      </c>
      <c r="G28" s="2" t="str">
        <f>'St-Bruno'!G24</f>
        <v>Ste-Julie B2</v>
      </c>
      <c r="H28" s="2" t="s">
        <v>4</v>
      </c>
      <c r="I28" s="2" t="str">
        <f>'St-Bruno'!I24</f>
        <v>Bellechasse</v>
      </c>
    </row>
    <row r="29" spans="1:9" ht="21" customHeight="1" x14ac:dyDescent="0.25">
      <c r="A29" s="2"/>
      <c r="B29" s="2" t="str">
        <f>'St-Basile'!F21</f>
        <v>INB09</v>
      </c>
      <c r="C29" s="17" t="str">
        <f>'St-Basile'!B21</f>
        <v>samedi 31 janvier</v>
      </c>
      <c r="D29" s="2" t="str">
        <f>'St-Basile'!C21</f>
        <v>10h00</v>
      </c>
      <c r="E29" s="2" t="str">
        <f>'St-Basile'!D21</f>
        <v>St-Basile</v>
      </c>
      <c r="F29" s="2" t="str">
        <f>'St-Basile'!E21</f>
        <v>Inter B</v>
      </c>
      <c r="G29" s="2" t="str">
        <f>'St-Basile'!G21</f>
        <v xml:space="preserve">Trois-Rivières </v>
      </c>
      <c r="H29" s="2" t="s">
        <v>4</v>
      </c>
      <c r="I29" s="2" t="str">
        <f>'St-Basile'!I21</f>
        <v>LSH B2</v>
      </c>
    </row>
    <row r="30" spans="1:9" ht="21" hidden="1" customHeight="1" x14ac:dyDescent="0.25">
      <c r="A30" s="2"/>
      <c r="B30" s="2" t="str">
        <f>'St-Bruno'!F15</f>
        <v>CAA03</v>
      </c>
      <c r="C30" s="2" t="str">
        <f>'St-Bruno'!B15</f>
        <v>vendredi 30 janvier</v>
      </c>
      <c r="D30" s="2" t="str">
        <f>'St-Bruno'!C15</f>
        <v>12h00</v>
      </c>
      <c r="E30" s="2" t="str">
        <f>'St-Bruno'!D15</f>
        <v>St-Bruno</v>
      </c>
      <c r="F30" s="2" t="str">
        <f>'St-Bruno'!E15</f>
        <v>Cadette A</v>
      </c>
      <c r="G30" s="2" t="str">
        <f>'St-Bruno'!G15</f>
        <v>4 Cités</v>
      </c>
      <c r="H30" s="2" t="s">
        <v>4</v>
      </c>
      <c r="I30" s="2" t="str">
        <f>'St-Bruno'!I15</f>
        <v>Gatineau</v>
      </c>
    </row>
    <row r="31" spans="1:9" ht="21" customHeight="1" x14ac:dyDescent="0.25">
      <c r="A31" s="2"/>
      <c r="B31" s="2" t="str">
        <f>'St-Bruno'!F16</f>
        <v>CAA04</v>
      </c>
      <c r="C31" s="2" t="str">
        <f>'St-Bruno'!B16</f>
        <v>vendredi 30 janvier</v>
      </c>
      <c r="D31" s="2" t="str">
        <f>'St-Bruno'!C16</f>
        <v>13h00</v>
      </c>
      <c r="E31" s="2" t="str">
        <f>'St-Bruno'!D16</f>
        <v>St-Bruno</v>
      </c>
      <c r="F31" s="2" t="str">
        <f>'St-Bruno'!E16</f>
        <v>Cadette A</v>
      </c>
      <c r="G31" s="2" t="str">
        <f>'St-Bruno'!G16</f>
        <v>Team NB</v>
      </c>
      <c r="H31" s="2" t="s">
        <v>4</v>
      </c>
      <c r="I31" s="2" t="str">
        <f>'St-Bruno'!I16</f>
        <v>Intrépides</v>
      </c>
    </row>
    <row r="32" spans="1:9" ht="21" customHeight="1" x14ac:dyDescent="0.25">
      <c r="A32" s="2"/>
      <c r="B32" s="2" t="str">
        <f>'St-Basile'!F22</f>
        <v>INB10</v>
      </c>
      <c r="C32" s="17" t="str">
        <f>'St-Basile'!B22</f>
        <v>samedi 31 janvier</v>
      </c>
      <c r="D32" s="2" t="str">
        <f>'St-Basile'!C22</f>
        <v>11h00</v>
      </c>
      <c r="E32" s="2" t="str">
        <f>'St-Basile'!D22</f>
        <v>St-Basile</v>
      </c>
      <c r="F32" s="2" t="str">
        <f>'St-Basile'!E22</f>
        <v>Inter B</v>
      </c>
      <c r="G32" s="2" t="str">
        <f>'St-Basile'!G22</f>
        <v>PCRA 2</v>
      </c>
      <c r="H32" s="2" t="s">
        <v>4</v>
      </c>
      <c r="I32" s="2" t="str">
        <f>'St-Basile'!I22</f>
        <v>Lévis B3</v>
      </c>
    </row>
    <row r="33" spans="1:9" ht="21" hidden="1" customHeight="1" x14ac:dyDescent="0.25">
      <c r="A33" s="2"/>
      <c r="B33" s="2" t="e">
        <f>'St-Basile'!#REF!</f>
        <v>#REF!</v>
      </c>
      <c r="C33" s="17" t="e">
        <f>'St-Basile'!#REF!</f>
        <v>#REF!</v>
      </c>
      <c r="D33" s="2" t="e">
        <f>'St-Basile'!#REF!</f>
        <v>#REF!</v>
      </c>
      <c r="E33" s="2" t="e">
        <f>'St-Basile'!#REF!</f>
        <v>#REF!</v>
      </c>
      <c r="F33" s="2" t="e">
        <f>'St-Basile'!#REF!</f>
        <v>#REF!</v>
      </c>
      <c r="G33" s="2" t="e">
        <f>'St-Basile'!#REF!</f>
        <v>#REF!</v>
      </c>
      <c r="H33" s="2" t="s">
        <v>4</v>
      </c>
      <c r="I33" s="2" t="e">
        <f>'St-Basile'!#REF!</f>
        <v>#REF!</v>
      </c>
    </row>
    <row r="34" spans="1:9" ht="21" customHeight="1" x14ac:dyDescent="0.25">
      <c r="A34" s="2"/>
      <c r="B34" s="2" t="str">
        <f>'St-Basile'!F10</f>
        <v>CAA05</v>
      </c>
      <c r="C34" s="17" t="str">
        <f>'St-Basile'!B10</f>
        <v>vendredi 30 janvier</v>
      </c>
      <c r="D34" s="2" t="str">
        <f>'St-Basile'!C10</f>
        <v>13h00</v>
      </c>
      <c r="E34" s="2" t="str">
        <f>'St-Basile'!D10</f>
        <v>St-Basile</v>
      </c>
      <c r="F34" s="2" t="str">
        <f>'St-Basile'!E10</f>
        <v>Cadette A</v>
      </c>
      <c r="G34" s="2" t="str">
        <f>'St-Basile'!G10</f>
        <v xml:space="preserve">Ste-Julie  </v>
      </c>
      <c r="H34" s="2" t="s">
        <v>4</v>
      </c>
      <c r="I34" s="2" t="str">
        <f>'St-Basile'!I10</f>
        <v>Pierrefonds</v>
      </c>
    </row>
    <row r="35" spans="1:9" ht="21" customHeight="1" x14ac:dyDescent="0.25">
      <c r="A35" s="2"/>
      <c r="B35" s="2" t="str">
        <f>'St-Bruno'!F20</f>
        <v>CAA06</v>
      </c>
      <c r="C35" s="2" t="str">
        <f>'St-Bruno'!B20</f>
        <v>vendredi 30 janvier</v>
      </c>
      <c r="D35" s="2" t="str">
        <f>'St-Bruno'!C20</f>
        <v>17h00</v>
      </c>
      <c r="E35" s="2" t="str">
        <f>'St-Bruno'!D20</f>
        <v>St-Bruno</v>
      </c>
      <c r="F35" s="2" t="str">
        <f>'St-Bruno'!E20</f>
        <v>Cadette A</v>
      </c>
      <c r="G35" s="2" t="str">
        <f>'St-Bruno'!G20</f>
        <v>Ste-Julie</v>
      </c>
      <c r="H35" s="2" t="s">
        <v>4</v>
      </c>
      <c r="I35" s="2" t="str">
        <f>'St-Bruno'!I20</f>
        <v>4 Cités</v>
      </c>
    </row>
    <row r="36" spans="1:9" ht="21" customHeight="1" x14ac:dyDescent="0.25">
      <c r="A36" s="2"/>
      <c r="B36" s="2" t="str">
        <f>'St-Basile'!F26</f>
        <v>INB11</v>
      </c>
      <c r="C36" s="17" t="str">
        <f>'St-Basile'!B26</f>
        <v>samedi 31 janvier</v>
      </c>
      <c r="D36" s="2" t="str">
        <f>'St-Basile'!C26</f>
        <v>15h15</v>
      </c>
      <c r="E36" s="2" t="str">
        <f>'St-Basile'!D26</f>
        <v>St-Basile</v>
      </c>
      <c r="F36" s="2" t="str">
        <f>'St-Basile'!E26</f>
        <v>Inter B</v>
      </c>
      <c r="G36" s="2" t="str">
        <f>'St-Basile'!G26</f>
        <v>Intrépides B2</v>
      </c>
      <c r="H36" s="2" t="s">
        <v>4</v>
      </c>
      <c r="I36" s="2" t="str">
        <f>'St-Basile'!I26</f>
        <v>Lévis B2</v>
      </c>
    </row>
    <row r="37" spans="1:9" ht="21" customHeight="1" x14ac:dyDescent="0.25">
      <c r="A37" s="2"/>
      <c r="B37" s="2" t="str">
        <f>'St-Basile'!F27</f>
        <v>INB12</v>
      </c>
      <c r="C37" s="17" t="str">
        <f>'St-Basile'!B27</f>
        <v>samedi 31 janvier</v>
      </c>
      <c r="D37" s="2" t="str">
        <f>'St-Basile'!C27</f>
        <v>16h30</v>
      </c>
      <c r="E37" s="2" t="str">
        <f>'St-Basile'!D27</f>
        <v>St-Basile</v>
      </c>
      <c r="F37" s="2" t="str">
        <f>'St-Basile'!E27</f>
        <v>Inter B</v>
      </c>
      <c r="G37" s="2" t="str">
        <f>'St-Basile'!G27</f>
        <v>Intrépides B1</v>
      </c>
      <c r="H37" s="2" t="s">
        <v>4</v>
      </c>
      <c r="I37" s="2" t="str">
        <f>'St-Basile'!I27</f>
        <v xml:space="preserve">Trois-Rivières </v>
      </c>
    </row>
    <row r="38" spans="1:9" ht="21" customHeight="1" x14ac:dyDescent="0.25">
      <c r="A38" s="2"/>
      <c r="B38" s="2" t="str">
        <f>'St-Basile'!F37</f>
        <v>JRB01</v>
      </c>
      <c r="C38" s="17" t="str">
        <f>'St-Basile'!B37</f>
        <v>dimanche 1er février</v>
      </c>
      <c r="D38" s="2" t="str">
        <f>'St-Basile'!C37</f>
        <v>12h30</v>
      </c>
      <c r="E38" s="2" t="str">
        <f>'St-Basile'!D37</f>
        <v>St-Basile</v>
      </c>
      <c r="F38" s="2" t="str">
        <f>'St-Basile'!E37</f>
        <v>Junior B</v>
      </c>
      <c r="G38" s="2" t="str">
        <f>'St-Basile'!G37</f>
        <v>Roussillon</v>
      </c>
      <c r="H38" s="2" t="s">
        <v>4</v>
      </c>
      <c r="I38" s="2" t="str">
        <f>'St-Basile'!I37</f>
        <v>Intrépides</v>
      </c>
    </row>
    <row r="39" spans="1:9" ht="21" customHeight="1" x14ac:dyDescent="0.25">
      <c r="A39" s="2"/>
      <c r="B39" s="2" t="str">
        <f>'St-Basile'!F38</f>
        <v>ATC01</v>
      </c>
      <c r="C39" s="17" t="str">
        <f>'St-Basile'!B38</f>
        <v>dimanche 1er février</v>
      </c>
      <c r="D39" s="2" t="str">
        <f>'St-Basile'!C38</f>
        <v>13h30</v>
      </c>
      <c r="E39" s="2" t="str">
        <f>'St-Basile'!D38</f>
        <v>St-Basile</v>
      </c>
      <c r="F39" s="2" t="str">
        <f>'St-Basile'!E38</f>
        <v>Atome C</v>
      </c>
      <c r="G39" s="2" t="str">
        <f>'St-Basile'!G38</f>
        <v>Roussillon</v>
      </c>
      <c r="H39" s="2" t="s">
        <v>4</v>
      </c>
      <c r="I39" s="2" t="str">
        <f>'St-Basile'!I38</f>
        <v>Intrépides</v>
      </c>
    </row>
    <row r="40" spans="1:9" ht="21" hidden="1" customHeight="1" x14ac:dyDescent="0.25">
      <c r="A40" s="2"/>
      <c r="B40" s="2" t="str">
        <f>'St-Basile'!F39</f>
        <v>NOB07</v>
      </c>
      <c r="C40" s="17" t="str">
        <f>'St-Basile'!B39</f>
        <v>dimanche 1er février</v>
      </c>
      <c r="D40" s="2" t="str">
        <f>'St-Basile'!C39</f>
        <v>14h30</v>
      </c>
      <c r="E40" s="2" t="str">
        <f>'St-Basile'!D39</f>
        <v>St-Basile</v>
      </c>
      <c r="F40" s="2" t="str">
        <f>'St-Basile'!E39</f>
        <v>Novice B</v>
      </c>
      <c r="G40" s="2" t="str">
        <f>'St-Basile'!G39</f>
        <v>2e</v>
      </c>
      <c r="H40" s="2" t="s">
        <v>4</v>
      </c>
      <c r="I40" s="2" t="str">
        <f>'St-Basile'!I39</f>
        <v>1ere</v>
      </c>
    </row>
    <row r="41" spans="1:9" ht="21" hidden="1" customHeight="1" x14ac:dyDescent="0.25">
      <c r="A41" s="2"/>
      <c r="B41" s="2">
        <f>'St-Basile'!F40</f>
        <v>0</v>
      </c>
      <c r="C41" s="17">
        <f>'St-Basile'!B40</f>
        <v>0</v>
      </c>
      <c r="D41" s="2">
        <f>'St-Basile'!C40</f>
        <v>0</v>
      </c>
      <c r="E41" s="2">
        <f>'St-Basile'!D40</f>
        <v>0</v>
      </c>
      <c r="F41" s="2">
        <f>'St-Basile'!E40</f>
        <v>0</v>
      </c>
      <c r="G41" s="2">
        <f>'St-Basile'!G40</f>
        <v>0</v>
      </c>
      <c r="H41" s="2" t="s">
        <v>4</v>
      </c>
      <c r="I41" s="2">
        <f>'St-Basile'!I40</f>
        <v>0</v>
      </c>
    </row>
    <row r="42" spans="1:9" ht="21" hidden="1" customHeight="1" x14ac:dyDescent="0.25">
      <c r="A42" s="2"/>
      <c r="B42" s="2">
        <f>'St-Basile'!F41</f>
        <v>0</v>
      </c>
      <c r="C42" s="17">
        <f>'St-Basile'!B41</f>
        <v>0</v>
      </c>
      <c r="D42" s="2">
        <f>'St-Basile'!C41</f>
        <v>0</v>
      </c>
      <c r="E42" s="2">
        <f>'St-Basile'!D41</f>
        <v>0</v>
      </c>
      <c r="F42" s="2">
        <f>'St-Basile'!E41</f>
        <v>0</v>
      </c>
      <c r="G42" s="2">
        <f>'St-Basile'!G41</f>
        <v>0</v>
      </c>
      <c r="H42" s="2" t="s">
        <v>4</v>
      </c>
      <c r="I42" s="2">
        <f>'St-Basile'!I41</f>
        <v>0</v>
      </c>
    </row>
    <row r="43" spans="1:9" ht="21" hidden="1" customHeight="1" x14ac:dyDescent="0.25">
      <c r="A43" s="2"/>
      <c r="B43" s="43"/>
      <c r="C43" s="44"/>
      <c r="D43" s="43"/>
      <c r="E43" s="43"/>
      <c r="F43" s="43"/>
      <c r="G43" s="43"/>
      <c r="H43" s="43"/>
      <c r="I43" s="43"/>
    </row>
    <row r="44" spans="1:9" ht="21" hidden="1" customHeight="1" x14ac:dyDescent="0.25">
      <c r="A44" s="2"/>
      <c r="B44" s="43"/>
      <c r="C44" s="44"/>
      <c r="D44" s="43"/>
      <c r="E44" s="43"/>
      <c r="F44" s="43"/>
      <c r="G44" s="43"/>
      <c r="H44" s="43"/>
      <c r="I44" s="43"/>
    </row>
    <row r="45" spans="1:9" ht="21" customHeight="1" x14ac:dyDescent="0.25">
      <c r="A45" s="2"/>
      <c r="B45" s="2" t="str">
        <f>'St-Bruno'!F6</f>
        <v>ATA01</v>
      </c>
      <c r="C45" s="2" t="str">
        <f>'St-Bruno'!B6</f>
        <v>mercredi 28 janvier</v>
      </c>
      <c r="D45" s="2" t="str">
        <f>'St-Bruno'!C6</f>
        <v>19h00</v>
      </c>
      <c r="E45" s="2" t="str">
        <f>'St-Bruno'!D6</f>
        <v>St-Bruno</v>
      </c>
      <c r="F45" s="2" t="str">
        <f>'St-Bruno'!E6</f>
        <v>Atome A</v>
      </c>
      <c r="G45" s="2" t="str">
        <f>'St-Bruno'!G6</f>
        <v>Intrépides</v>
      </c>
      <c r="H45" s="2" t="s">
        <v>4</v>
      </c>
      <c r="I45" s="2" t="str">
        <f>'St-Bruno'!I6</f>
        <v>Ste-Julie</v>
      </c>
    </row>
    <row r="46" spans="1:9" ht="21" customHeight="1" x14ac:dyDescent="0.25">
      <c r="A46" s="2"/>
      <c r="B46" s="2" t="str">
        <f>'St-Bruno'!F21</f>
        <v>CAA07</v>
      </c>
      <c r="C46" s="2" t="str">
        <f>'St-Bruno'!B21</f>
        <v>vendredi 30 janvier</v>
      </c>
      <c r="D46" s="2" t="str">
        <f>'St-Bruno'!C21</f>
        <v>18h15</v>
      </c>
      <c r="E46" s="2" t="str">
        <f>'St-Bruno'!D21</f>
        <v>St-Bruno</v>
      </c>
      <c r="F46" s="2" t="str">
        <f>'St-Bruno'!E21</f>
        <v>Cadette A</v>
      </c>
      <c r="G46" s="2" t="str">
        <f>'St-Bruno'!G21</f>
        <v>Gatineau</v>
      </c>
      <c r="H46" s="2" t="s">
        <v>4</v>
      </c>
      <c r="I46" s="2" t="str">
        <f>'St-Bruno'!I21</f>
        <v>Team NB</v>
      </c>
    </row>
    <row r="47" spans="1:9" ht="21" customHeight="1" x14ac:dyDescent="0.25">
      <c r="A47" s="2"/>
      <c r="B47" s="2" t="str">
        <f>'St-Basile'!F28</f>
        <v>INB13</v>
      </c>
      <c r="C47" s="17" t="str">
        <f>'St-Basile'!B28</f>
        <v>samedi 31 janvier</v>
      </c>
      <c r="D47" s="2" t="str">
        <f>'St-Basile'!C28</f>
        <v>17h30</v>
      </c>
      <c r="E47" s="2" t="str">
        <f>'St-Basile'!D28</f>
        <v>St-Basile</v>
      </c>
      <c r="F47" s="2" t="str">
        <f>'St-Basile'!E28</f>
        <v>Inter B</v>
      </c>
      <c r="G47" s="2" t="str">
        <f>'St-Basile'!G28</f>
        <v>LSH B2</v>
      </c>
      <c r="H47" s="2" t="s">
        <v>4</v>
      </c>
      <c r="I47" s="2" t="str">
        <f>'St-Basile'!I28</f>
        <v>Pointe-Claire Dream Team</v>
      </c>
    </row>
    <row r="48" spans="1:9" ht="21" customHeight="1" x14ac:dyDescent="0.25">
      <c r="A48" s="2"/>
      <c r="B48" s="2" t="str">
        <f>'St-Bruno'!F9</f>
        <v>LNR01</v>
      </c>
      <c r="C48" s="2" t="str">
        <f>'St-Bruno'!B9</f>
        <v>jeudi 29 janvier</v>
      </c>
      <c r="D48" s="2" t="str">
        <f>'St-Bruno'!C9</f>
        <v>19h15</v>
      </c>
      <c r="E48" s="2" t="str">
        <f>'St-Bruno'!D9</f>
        <v>Glace extérieur</v>
      </c>
      <c r="F48" s="2" t="str">
        <f>'St-Bruno'!E9</f>
        <v>LNR</v>
      </c>
      <c r="G48" s="2" t="str">
        <f>'St-Bruno'!G9</f>
        <v>LNR</v>
      </c>
      <c r="H48" s="2" t="s">
        <v>4</v>
      </c>
      <c r="I48" s="2" t="str">
        <f>'St-Bruno'!I9</f>
        <v>Cadette AA Rive Sud</v>
      </c>
    </row>
    <row r="49" spans="1:9" ht="21" customHeight="1" x14ac:dyDescent="0.25">
      <c r="A49" s="2"/>
      <c r="B49" s="2" t="str">
        <f>'St-Bruno'!F10</f>
        <v>NOB01</v>
      </c>
      <c r="C49" s="2" t="str">
        <f>'St-Bruno'!B10</f>
        <v>jeudi 29 janvier</v>
      </c>
      <c r="D49" s="2" t="str">
        <f>'St-Bruno'!C10</f>
        <v>18h00</v>
      </c>
      <c r="E49" s="2" t="str">
        <f>'St-Bruno'!D10</f>
        <v>St-Bruno</v>
      </c>
      <c r="F49" s="2" t="str">
        <f>'St-Bruno'!E10</f>
        <v>Novice B</v>
      </c>
      <c r="G49" s="2" t="str">
        <f>'St-Bruno'!G10</f>
        <v>Intrépides</v>
      </c>
      <c r="H49" s="2" t="s">
        <v>4</v>
      </c>
      <c r="I49" s="2" t="str">
        <f>'St-Bruno'!I10</f>
        <v>Boucherville</v>
      </c>
    </row>
    <row r="50" spans="1:9" ht="21" customHeight="1" x14ac:dyDescent="0.25">
      <c r="A50" s="2"/>
      <c r="B50" s="2" t="str">
        <f>'St-Bruno'!F11</f>
        <v>INA01</v>
      </c>
      <c r="C50" s="2" t="str">
        <f>'St-Bruno'!B11</f>
        <v>jeudi 29 janvier</v>
      </c>
      <c r="D50" s="2" t="str">
        <f>'St-Bruno'!C11</f>
        <v>19h00</v>
      </c>
      <c r="E50" s="2" t="str">
        <f>'St-Bruno'!D11</f>
        <v>St-Bruno</v>
      </c>
      <c r="F50" s="2" t="str">
        <f>'St-Bruno'!E11</f>
        <v>Inter A</v>
      </c>
      <c r="G50" s="2" t="str">
        <f>'St-Bruno'!G11</f>
        <v xml:space="preserve">Roussillon </v>
      </c>
      <c r="H50" s="2" t="s">
        <v>4</v>
      </c>
      <c r="I50" s="2" t="str">
        <f>'St-Bruno'!I11</f>
        <v>Intrépides</v>
      </c>
    </row>
    <row r="51" spans="1:9" ht="21" customHeight="1" x14ac:dyDescent="0.25">
      <c r="A51" s="2"/>
      <c r="B51" s="2" t="str">
        <f>'St-Bruno'!F23</f>
        <v>CAA08</v>
      </c>
      <c r="C51" s="2" t="str">
        <f>'St-Bruno'!B23</f>
        <v>vendredi 30 janvier</v>
      </c>
      <c r="D51" s="2" t="str">
        <f>'St-Bruno'!C23</f>
        <v>20h45</v>
      </c>
      <c r="E51" s="2" t="str">
        <f>'St-Bruno'!D23</f>
        <v>St-Bruno</v>
      </c>
      <c r="F51" s="2" t="str">
        <f>'St-Bruno'!E23</f>
        <v>Cadette A</v>
      </c>
      <c r="G51" s="2" t="str">
        <f>'St-Bruno'!G23</f>
        <v>Intrépides</v>
      </c>
      <c r="H51" s="2" t="s">
        <v>4</v>
      </c>
      <c r="I51" s="2" t="str">
        <f>'St-Bruno'!I23</f>
        <v>Pierrefonds</v>
      </c>
    </row>
    <row r="52" spans="1:9" ht="21" customHeight="1" x14ac:dyDescent="0.25">
      <c r="A52" s="2"/>
      <c r="B52" s="2" t="str">
        <f>'St-Bruno'!F39</f>
        <v>INB14</v>
      </c>
      <c r="C52" s="2" t="str">
        <f>'St-Bruno'!B39</f>
        <v>samedi 31 janvier</v>
      </c>
      <c r="D52" s="2" t="str">
        <f>'St-Bruno'!C39</f>
        <v>19h00</v>
      </c>
      <c r="E52" s="2" t="str">
        <f>'St-Bruno'!D39</f>
        <v>St-Bruno</v>
      </c>
      <c r="F52" s="2" t="str">
        <f>'St-Bruno'!E39</f>
        <v>Inter B</v>
      </c>
      <c r="G52" s="2" t="str">
        <f>'St-Bruno'!G39</f>
        <v>Bellechasse</v>
      </c>
      <c r="H52" s="2" t="s">
        <v>4</v>
      </c>
      <c r="I52" s="2" t="str">
        <f>'St-Bruno'!I39</f>
        <v>PCRA 2</v>
      </c>
    </row>
    <row r="53" spans="1:9" ht="21" hidden="1" customHeight="1" x14ac:dyDescent="0.25">
      <c r="A53" s="2"/>
      <c r="B53" s="2" t="e">
        <f>'St-Bruno'!#REF!</f>
        <v>#REF!</v>
      </c>
      <c r="C53" s="2" t="e">
        <f>'St-Bruno'!#REF!</f>
        <v>#REF!</v>
      </c>
      <c r="D53" s="2" t="e">
        <f>'St-Bruno'!#REF!</f>
        <v>#REF!</v>
      </c>
      <c r="E53" s="2" t="e">
        <f>'St-Bruno'!#REF!</f>
        <v>#REF!</v>
      </c>
      <c r="F53" s="2" t="e">
        <f>'St-Bruno'!#REF!</f>
        <v>#REF!</v>
      </c>
      <c r="G53" s="2" t="e">
        <f>'St-Bruno'!#REF!</f>
        <v>#REF!</v>
      </c>
      <c r="H53" s="2" t="s">
        <v>4</v>
      </c>
      <c r="I53" s="2" t="e">
        <f>'St-Bruno'!#REF!</f>
        <v>#REF!</v>
      </c>
    </row>
    <row r="54" spans="1:9" ht="21" hidden="1" customHeight="1" x14ac:dyDescent="0.25">
      <c r="A54" s="2"/>
      <c r="B54" s="2">
        <f>'St-Bruno'!F14</f>
        <v>0</v>
      </c>
      <c r="C54" s="2">
        <f>'St-Bruno'!B14</f>
        <v>0</v>
      </c>
      <c r="D54" s="30">
        <f>'St-Bruno'!C14</f>
        <v>0</v>
      </c>
      <c r="E54" s="30">
        <f>'St-Bruno'!D14</f>
        <v>0</v>
      </c>
      <c r="F54" s="2">
        <f>'St-Bruno'!E14</f>
        <v>0</v>
      </c>
      <c r="G54" s="30">
        <f>'St-Bruno'!G14</f>
        <v>0</v>
      </c>
      <c r="H54" s="30" t="s">
        <v>4</v>
      </c>
      <c r="I54" s="30">
        <f>'St-Bruno'!I14</f>
        <v>0</v>
      </c>
    </row>
    <row r="55" spans="1:9" ht="21" customHeight="1" x14ac:dyDescent="0.25">
      <c r="A55" s="2"/>
      <c r="B55" s="2" t="str">
        <f>'St-Basile'!F23</f>
        <v>CAA09</v>
      </c>
      <c r="C55" s="17" t="str">
        <f>'St-Basile'!B23</f>
        <v>samedi 31 janvier</v>
      </c>
      <c r="D55" s="2" t="str">
        <f>'St-Basile'!C23</f>
        <v>12h15</v>
      </c>
      <c r="E55" s="2" t="str">
        <f>'St-Basile'!D23</f>
        <v>St-Basile</v>
      </c>
      <c r="F55" s="2" t="str">
        <f>'St-Basile'!E23</f>
        <v>Cadette A</v>
      </c>
      <c r="G55" s="2" t="str">
        <f>'St-Basile'!G23</f>
        <v>Pierrefonds</v>
      </c>
      <c r="H55" s="2" t="s">
        <v>4</v>
      </c>
      <c r="I55" s="2" t="str">
        <f>'St-Basile'!I23</f>
        <v>Roussillon</v>
      </c>
    </row>
    <row r="56" spans="1:9" ht="21" hidden="1" customHeight="1" x14ac:dyDescent="0.25">
      <c r="A56" s="2"/>
      <c r="B56" s="2" t="str">
        <f>'St-Bruno'!F32</f>
        <v>CAA10</v>
      </c>
      <c r="C56" s="2" t="str">
        <f>'St-Bruno'!B32</f>
        <v>samedi 31 janvier</v>
      </c>
      <c r="D56" s="2" t="str">
        <f>'St-Bruno'!C32</f>
        <v>14h30</v>
      </c>
      <c r="E56" s="2" t="str">
        <f>'St-Bruno'!D32</f>
        <v>St-Bruno</v>
      </c>
      <c r="F56" s="2" t="str">
        <f>'St-Bruno'!E32</f>
        <v>Cadette A</v>
      </c>
      <c r="G56" s="2" t="str">
        <f>'St-Bruno'!G32</f>
        <v>4 Cités</v>
      </c>
      <c r="H56" s="2" t="s">
        <v>4</v>
      </c>
      <c r="I56" s="2" t="str">
        <f>'St-Bruno'!I32</f>
        <v>Team NB</v>
      </c>
    </row>
    <row r="57" spans="1:9" ht="21" customHeight="1" x14ac:dyDescent="0.25">
      <c r="A57" s="2"/>
      <c r="B57" s="2" t="str">
        <f>'St-Bruno'!F17</f>
        <v>ATA04</v>
      </c>
      <c r="C57" s="2" t="str">
        <f>'St-Bruno'!B17</f>
        <v>vendredi 30 janvier</v>
      </c>
      <c r="D57" s="2" t="str">
        <f>'St-Bruno'!C17</f>
        <v>14h00</v>
      </c>
      <c r="E57" s="2" t="str">
        <f>'St-Bruno'!D17</f>
        <v>St-Bruno</v>
      </c>
      <c r="F57" s="2" t="str">
        <f>'St-Bruno'!E17</f>
        <v>Atome A</v>
      </c>
      <c r="G57" s="2" t="str">
        <f>'St-Bruno'!G17</f>
        <v>FYRA</v>
      </c>
      <c r="H57" s="2" t="s">
        <v>4</v>
      </c>
      <c r="I57" s="2" t="str">
        <f>'St-Bruno'!I17</f>
        <v>LSH</v>
      </c>
    </row>
    <row r="58" spans="1:9" ht="21" customHeight="1" x14ac:dyDescent="0.25">
      <c r="A58" s="2"/>
      <c r="B58" s="2" t="str">
        <f>'St-Bruno'!F18</f>
        <v>ATA05</v>
      </c>
      <c r="C58" s="2" t="str">
        <f>'St-Bruno'!B18</f>
        <v>vendredi 30 janvier</v>
      </c>
      <c r="D58" s="2" t="str">
        <f>'St-Bruno'!C18</f>
        <v>15h00</v>
      </c>
      <c r="E58" s="2" t="str">
        <f>'St-Bruno'!D18</f>
        <v>St-Bruno</v>
      </c>
      <c r="F58" s="2" t="str">
        <f>'St-Bruno'!E18</f>
        <v>Atome A</v>
      </c>
      <c r="G58" s="2" t="str">
        <f>'St-Bruno'!G18</f>
        <v>Thetford Mines</v>
      </c>
      <c r="H58" s="2" t="s">
        <v>4</v>
      </c>
      <c r="I58" s="2" t="str">
        <f>'St-Bruno'!I18</f>
        <v>Intrépides</v>
      </c>
    </row>
    <row r="59" spans="1:9" ht="21" customHeight="1" x14ac:dyDescent="0.25">
      <c r="A59" s="2"/>
      <c r="B59" s="2" t="str">
        <f>'St-Basile'!F31</f>
        <v>INB15</v>
      </c>
      <c r="C59" s="17" t="str">
        <f>'St-Basile'!B31</f>
        <v>samedi 31 janvier</v>
      </c>
      <c r="D59" s="2" t="str">
        <f>'St-Basile'!C31</f>
        <v>20h30</v>
      </c>
      <c r="E59" s="2" t="str">
        <f>'St-Basile'!D31</f>
        <v>St-Basile</v>
      </c>
      <c r="F59" s="2" t="str">
        <f>'St-Basile'!E31</f>
        <v>Inter B</v>
      </c>
      <c r="G59" s="2" t="str">
        <f>'St-Basile'!G31</f>
        <v>Lévis B2</v>
      </c>
      <c r="H59" s="2" t="s">
        <v>4</v>
      </c>
      <c r="I59" s="2" t="str">
        <f>'St-Basile'!I31</f>
        <v>Ste-Julie B2</v>
      </c>
    </row>
    <row r="60" spans="1:9" ht="21" customHeight="1" x14ac:dyDescent="0.25">
      <c r="A60" s="2"/>
      <c r="B60" s="2" t="str">
        <f>'St-Basile'!F32</f>
        <v>INB17</v>
      </c>
      <c r="C60" s="17" t="str">
        <f>'St-Basile'!B32</f>
        <v>samedi 31 janvier</v>
      </c>
      <c r="D60" s="2" t="str">
        <f>'St-Basile'!C32</f>
        <v>21h30</v>
      </c>
      <c r="E60" s="2" t="str">
        <f>'St-Basile'!D32</f>
        <v>St-Basile</v>
      </c>
      <c r="F60" s="2" t="str">
        <f>'St-Basile'!E32</f>
        <v>Inter B</v>
      </c>
      <c r="G60" s="2" t="str">
        <f>'St-Basile'!G32</f>
        <v>Intrépides B1****</v>
      </c>
      <c r="H60" s="2" t="s">
        <v>4</v>
      </c>
      <c r="I60" s="2" t="str">
        <f>'St-Basile'!I32</f>
        <v>Lévis B3</v>
      </c>
    </row>
    <row r="61" spans="1:9" ht="21" customHeight="1" x14ac:dyDescent="0.25">
      <c r="A61" s="2"/>
      <c r="B61" s="2" t="str">
        <f>'St-Bruno'!F33</f>
        <v>CAA11</v>
      </c>
      <c r="C61" s="2" t="str">
        <f>'St-Bruno'!B33</f>
        <v>samedi 31 janvier</v>
      </c>
      <c r="D61" s="2" t="str">
        <f>'St-Bruno'!C33</f>
        <v>15h30</v>
      </c>
      <c r="E61" s="2" t="str">
        <f>'St-Bruno'!D33</f>
        <v>St-Bruno</v>
      </c>
      <c r="F61" s="2" t="str">
        <f>'St-Bruno'!E33</f>
        <v>Cadette A</v>
      </c>
      <c r="G61" s="2" t="str">
        <f>'St-Bruno'!G33</f>
        <v>Gatineau</v>
      </c>
      <c r="H61" s="2" t="s">
        <v>4</v>
      </c>
      <c r="I61" s="2" t="str">
        <f>'St-Bruno'!I33</f>
        <v>Intrépides</v>
      </c>
    </row>
    <row r="62" spans="1:9" ht="21" customHeight="1" x14ac:dyDescent="0.25">
      <c r="A62" s="2"/>
      <c r="B62" s="2" t="str">
        <f>'St-Basile'!F29</f>
        <v>CAA12</v>
      </c>
      <c r="C62" s="17" t="str">
        <f>'St-Basile'!B29</f>
        <v>samedi 31 janvier</v>
      </c>
      <c r="D62" s="2" t="str">
        <f>'St-Basile'!C29</f>
        <v>18h30</v>
      </c>
      <c r="E62" s="2" t="str">
        <f>'St-Basile'!D29</f>
        <v>St-Basile</v>
      </c>
      <c r="F62" s="2" t="str">
        <f>'St-Basile'!E29</f>
        <v>Cadette A</v>
      </c>
      <c r="G62" s="2" t="str">
        <f>'St-Basile'!G29</f>
        <v>Roussillon</v>
      </c>
      <c r="H62" s="2" t="s">
        <v>4</v>
      </c>
      <c r="I62" s="2" t="str">
        <f>'St-Basile'!I29</f>
        <v>4 Cités</v>
      </c>
    </row>
    <row r="63" spans="1:9" ht="21" customHeight="1" x14ac:dyDescent="0.25">
      <c r="A63" s="2"/>
      <c r="B63" s="2" t="str">
        <f>'St-Bruno'!F22</f>
        <v>CAAA01</v>
      </c>
      <c r="C63" s="2" t="str">
        <f>'St-Bruno'!B22</f>
        <v>vendredi 30 janvier</v>
      </c>
      <c r="D63" s="2" t="str">
        <f>'St-Bruno'!C22</f>
        <v>19h15</v>
      </c>
      <c r="E63" s="2" t="str">
        <f>'St-Bruno'!D22</f>
        <v>St-Bruno</v>
      </c>
      <c r="F63" s="2" t="str">
        <f>'St-Bruno'!E22</f>
        <v>Cadette AA</v>
      </c>
      <c r="G63" s="2" t="str">
        <f>'St-Bruno'!G22</f>
        <v>Rive Sud Junior AA</v>
      </c>
      <c r="H63" s="2" t="s">
        <v>4</v>
      </c>
      <c r="I63" s="2" t="str">
        <f>'St-Bruno'!I22</f>
        <v>Rive sud Cadette AA</v>
      </c>
    </row>
    <row r="64" spans="1:9" ht="21" customHeight="1" x14ac:dyDescent="0.25">
      <c r="A64" s="2"/>
      <c r="B64" s="2" t="str">
        <f>'St-Bruno'!F40</f>
        <v>CAA13</v>
      </c>
      <c r="C64" s="2" t="str">
        <f>'St-Bruno'!B40</f>
        <v>samedi 31 janvier</v>
      </c>
      <c r="D64" s="2" t="str">
        <f>'St-Bruno'!C40</f>
        <v>20h00</v>
      </c>
      <c r="E64" s="2" t="str">
        <f>'St-Bruno'!D40</f>
        <v>St-Bruno</v>
      </c>
      <c r="F64" s="2" t="str">
        <f>'St-Bruno'!E40</f>
        <v>Cadette A</v>
      </c>
      <c r="G64" s="2" t="str">
        <f>'St-Bruno'!G40</f>
        <v>Team NB</v>
      </c>
      <c r="H64" s="2" t="s">
        <v>4</v>
      </c>
      <c r="I64" s="2" t="str">
        <f>'St-Bruno'!I40</f>
        <v>Ste-Julie</v>
      </c>
    </row>
    <row r="65" spans="1:9" ht="21" customHeight="1" x14ac:dyDescent="0.25">
      <c r="A65" s="2"/>
      <c r="B65" s="2" t="str">
        <f>'St-Bruno'!F41</f>
        <v>INB16</v>
      </c>
      <c r="C65" s="2" t="str">
        <f>'St-Bruno'!B41</f>
        <v>samedi 31 janvier</v>
      </c>
      <c r="D65" s="2" t="str">
        <f>'St-Bruno'!C41</f>
        <v>21h00</v>
      </c>
      <c r="E65" s="2" t="str">
        <f>'St-Bruno'!D41</f>
        <v>St-Bruno</v>
      </c>
      <c r="F65" s="2" t="str">
        <f>'St-Bruno'!E41</f>
        <v>Inter B</v>
      </c>
      <c r="G65" s="2" t="str">
        <f>'St-Bruno'!G41</f>
        <v>Intrépides B2</v>
      </c>
      <c r="H65" s="2" t="s">
        <v>4</v>
      </c>
      <c r="I65" s="2" t="str">
        <f>'St-Bruno'!I41</f>
        <v>La Capital</v>
      </c>
    </row>
    <row r="66" spans="1:9" ht="21" hidden="1" customHeight="1" x14ac:dyDescent="0.25">
      <c r="A66" s="2"/>
      <c r="B66" s="2" t="e">
        <f>'St-Bruno'!#REF!</f>
        <v>#REF!</v>
      </c>
      <c r="C66" s="2" t="e">
        <f>'St-Bruno'!#REF!</f>
        <v>#REF!</v>
      </c>
      <c r="D66" s="2" t="e">
        <f>'St-Bruno'!#REF!</f>
        <v>#REF!</v>
      </c>
      <c r="E66" s="2" t="e">
        <f>'St-Bruno'!#REF!</f>
        <v>#REF!</v>
      </c>
      <c r="F66" s="2" t="e">
        <f>'St-Bruno'!#REF!</f>
        <v>#REF!</v>
      </c>
      <c r="G66" s="2" t="e">
        <f>'St-Bruno'!#REF!</f>
        <v>#REF!</v>
      </c>
      <c r="H66" s="2" t="s">
        <v>4</v>
      </c>
      <c r="I66" s="2" t="e">
        <f>'St-Bruno'!#REF!</f>
        <v>#REF!</v>
      </c>
    </row>
    <row r="67" spans="1:9" ht="21" customHeight="1" x14ac:dyDescent="0.25">
      <c r="A67" s="2"/>
      <c r="B67" s="2" t="str">
        <f>'St-Bruno'!F25</f>
        <v>ATA06</v>
      </c>
      <c r="C67" s="2" t="str">
        <f>'St-Bruno'!B25</f>
        <v>samedi 31 janvier</v>
      </c>
      <c r="D67" s="2" t="str">
        <f>'St-Bruno'!C25</f>
        <v>7h30</v>
      </c>
      <c r="E67" s="2" t="str">
        <f>'St-Bruno'!D25</f>
        <v>St-Bruno</v>
      </c>
      <c r="F67" s="2" t="str">
        <f>'St-Bruno'!E25</f>
        <v>Atome A</v>
      </c>
      <c r="G67" s="2" t="str">
        <f>'St-Bruno'!G25</f>
        <v>LHS</v>
      </c>
      <c r="H67" s="2" t="s">
        <v>4</v>
      </c>
      <c r="I67" s="2" t="str">
        <f>'St-Bruno'!I25</f>
        <v>Thetford Mines</v>
      </c>
    </row>
    <row r="68" spans="1:9" ht="21.75" customHeight="1" x14ac:dyDescent="0.25">
      <c r="A68" s="2"/>
      <c r="B68" s="2" t="str">
        <f>'St-Bruno'!F26</f>
        <v>BEB04</v>
      </c>
      <c r="C68" s="2" t="str">
        <f>'St-Bruno'!B26</f>
        <v>samedi 31 janvier</v>
      </c>
      <c r="D68" s="2" t="str">
        <f>'St-Bruno'!C26</f>
        <v>8h30</v>
      </c>
      <c r="E68" s="2" t="str">
        <f>'St-Bruno'!D26</f>
        <v>St-Bruno</v>
      </c>
      <c r="F68" s="2" t="str">
        <f>'St-Bruno'!E26</f>
        <v>Benjamine B</v>
      </c>
      <c r="G68" s="2" t="str">
        <f>'St-Bruno'!G26</f>
        <v>La Capital</v>
      </c>
      <c r="H68" s="2" t="s">
        <v>4</v>
      </c>
      <c r="I68" s="2" t="str">
        <f>'St-Bruno'!I26</f>
        <v>Bellechasse</v>
      </c>
    </row>
    <row r="69" spans="1:9" ht="21" customHeight="1" x14ac:dyDescent="0.25">
      <c r="A69" s="2"/>
      <c r="B69" s="2" t="str">
        <f>'St-Bruno'!F27</f>
        <v>MOU01</v>
      </c>
      <c r="C69" s="2" t="str">
        <f>'St-Bruno'!B27</f>
        <v>samedi 31 janvier</v>
      </c>
      <c r="D69" s="2" t="str">
        <f>'St-Bruno'!C27</f>
        <v>9h30</v>
      </c>
      <c r="E69" s="2" t="str">
        <f>'St-Bruno'!D27</f>
        <v>St-Bruno</v>
      </c>
      <c r="F69" s="2" t="str">
        <f>'St-Bruno'!E27</f>
        <v>Moustique</v>
      </c>
      <c r="G69" s="2" t="str">
        <f>'St-Bruno'!G27</f>
        <v>Lévis C2
LSH</v>
      </c>
      <c r="H69" s="2" t="s">
        <v>4</v>
      </c>
      <c r="I69" s="2" t="str">
        <f>'St-Bruno'!I27</f>
        <v>Intrépides
BKRA C1</v>
      </c>
    </row>
    <row r="70" spans="1:9" ht="21" customHeight="1" x14ac:dyDescent="0.25">
      <c r="A70" s="2"/>
      <c r="B70" s="2" t="str">
        <f>'St-Bruno'!F28</f>
        <v>CAAA02</v>
      </c>
      <c r="C70" s="2" t="str">
        <f>'St-Bruno'!B28</f>
        <v>samedi 31 janvier</v>
      </c>
      <c r="D70" s="2" t="str">
        <f>'St-Bruno'!C28</f>
        <v>10h30</v>
      </c>
      <c r="E70" s="2" t="str">
        <f>'St-Bruno'!D28</f>
        <v>St-Bruno</v>
      </c>
      <c r="F70" s="2" t="str">
        <f>'St-Bruno'!E28</f>
        <v>Cadette AA</v>
      </c>
      <c r="G70" s="2" t="str">
        <f>'St-Bruno'!G28</f>
        <v xml:space="preserve">Rive Sud </v>
      </c>
      <c r="H70" s="2" t="s">
        <v>4</v>
      </c>
      <c r="I70" s="2" t="str">
        <f>'St-Bruno'!I28</f>
        <v>Québec</v>
      </c>
    </row>
    <row r="71" spans="1:9" ht="21" customHeight="1" x14ac:dyDescent="0.25">
      <c r="A71" s="2"/>
      <c r="B71" s="2" t="str">
        <f>'St-Bruno'!F29</f>
        <v>MOU02</v>
      </c>
      <c r="C71" s="2" t="str">
        <f>'St-Bruno'!B29</f>
        <v>samedi 31 janvier</v>
      </c>
      <c r="D71" s="2" t="str">
        <f>'St-Bruno'!C29</f>
        <v>11h40</v>
      </c>
      <c r="E71" s="2" t="str">
        <f>'St-Bruno'!D29</f>
        <v>petite glace</v>
      </c>
      <c r="F71" s="2" t="str">
        <f>'St-Bruno'!E29</f>
        <v>Moustique</v>
      </c>
      <c r="G71" s="2" t="str">
        <f>'St-Bruno'!G29</f>
        <v>BKRA C2</v>
      </c>
      <c r="H71" s="2" t="s">
        <v>4</v>
      </c>
      <c r="I71" s="2" t="str">
        <f>'St-Bruno'!I29</f>
        <v>Lévis C1</v>
      </c>
    </row>
    <row r="72" spans="1:9" ht="21" customHeight="1" x14ac:dyDescent="0.25">
      <c r="A72" s="2"/>
      <c r="B72" s="2" t="str">
        <f>'St-Bruno'!F30</f>
        <v>JRAA01</v>
      </c>
      <c r="C72" s="2" t="str">
        <f>'St-Bruno'!B30</f>
        <v>samedi 31 janvier</v>
      </c>
      <c r="D72" s="2" t="str">
        <f>'St-Bruno'!C30</f>
        <v>12h00</v>
      </c>
      <c r="E72" s="2" t="str">
        <f>'St-Bruno'!D30</f>
        <v>St-Bruno</v>
      </c>
      <c r="F72" s="2" t="str">
        <f>'St-Bruno'!E30</f>
        <v>Junior AA</v>
      </c>
      <c r="G72" s="2" t="str">
        <f>'St-Bruno'!G30</f>
        <v>Rive Sud</v>
      </c>
      <c r="H72" s="2" t="s">
        <v>4</v>
      </c>
      <c r="I72" s="2" t="str">
        <f>'St-Bruno'!I30</f>
        <v>LSL</v>
      </c>
    </row>
    <row r="73" spans="1:9" ht="21" customHeight="1" x14ac:dyDescent="0.25">
      <c r="A73" s="2"/>
      <c r="B73" s="2" t="str">
        <f>'St-Bruno'!F31</f>
        <v>ATA08</v>
      </c>
      <c r="C73" s="2" t="str">
        <f>'St-Bruno'!B31</f>
        <v>samedi 31 janvier</v>
      </c>
      <c r="D73" s="2" t="str">
        <f>'St-Bruno'!C31</f>
        <v>13h30</v>
      </c>
      <c r="E73" s="2" t="str">
        <f>'St-Bruno'!D31</f>
        <v>St-Bruno</v>
      </c>
      <c r="F73" s="2" t="str">
        <f>'St-Bruno'!E31</f>
        <v>Atome A</v>
      </c>
      <c r="G73" s="2" t="str">
        <f>'St-Bruno'!G31</f>
        <v>FYRA</v>
      </c>
      <c r="H73" s="2" t="s">
        <v>4</v>
      </c>
      <c r="I73" s="2" t="str">
        <f>'St-Bruno'!I31</f>
        <v>Intrépides****</v>
      </c>
    </row>
    <row r="74" spans="1:9" ht="21" customHeight="1" x14ac:dyDescent="0.25">
      <c r="A74" s="2"/>
      <c r="B74" s="2" t="str">
        <f>'St-Basile'!F30</f>
        <v>CAA14</v>
      </c>
      <c r="C74" s="17" t="str">
        <f>'St-Basile'!B30</f>
        <v>samedi 31 janvier</v>
      </c>
      <c r="D74" s="2" t="str">
        <f>'St-Basile'!C30</f>
        <v>19h30</v>
      </c>
      <c r="E74" s="2" t="str">
        <f>'St-Basile'!D30</f>
        <v>St-Basile</v>
      </c>
      <c r="F74" s="2" t="str">
        <f>'St-Basile'!E30</f>
        <v>Cadette A</v>
      </c>
      <c r="G74" s="2" t="str">
        <f>'St-Basile'!G30</f>
        <v>Pierrefonds</v>
      </c>
      <c r="H74" s="2" t="s">
        <v>4</v>
      </c>
      <c r="I74" s="2" t="str">
        <f>'St-Basile'!I30</f>
        <v>Gatineau</v>
      </c>
    </row>
    <row r="75" spans="1:9" ht="21" hidden="1" customHeight="1" x14ac:dyDescent="0.25">
      <c r="A75" s="2"/>
      <c r="B75" s="2" t="str">
        <f>'St-Basile'!F33</f>
        <v>CAA15</v>
      </c>
      <c r="C75" s="17" t="str">
        <f>'St-Basile'!B33</f>
        <v>dimanche 1er février</v>
      </c>
      <c r="D75" s="2" t="str">
        <f>'St-Basile'!C33</f>
        <v>7h30</v>
      </c>
      <c r="E75" s="2" t="str">
        <f>'St-Basile'!D33</f>
        <v>St-Basile</v>
      </c>
      <c r="F75" s="2" t="str">
        <f>'St-Basile'!E33</f>
        <v>Cadette A</v>
      </c>
      <c r="G75" s="2" t="str">
        <f>'St-Basile'!G33</f>
        <v xml:space="preserve">4e </v>
      </c>
      <c r="H75" s="2" t="s">
        <v>4</v>
      </c>
      <c r="I75" s="2" t="str">
        <f>'St-Basile'!I33</f>
        <v>1ere</v>
      </c>
    </row>
    <row r="76" spans="1:9" ht="21" customHeight="1" x14ac:dyDescent="0.25">
      <c r="A76" s="2"/>
      <c r="B76" s="2" t="str">
        <f>'St-Bruno'!F34</f>
        <v>MOU03</v>
      </c>
      <c r="C76" s="2" t="str">
        <f>'St-Bruno'!B34</f>
        <v>samedi 31 janvier</v>
      </c>
      <c r="D76" s="2" t="str">
        <f>'St-Bruno'!C34</f>
        <v>15h40</v>
      </c>
      <c r="E76" s="2" t="str">
        <f>'St-Bruno'!D34</f>
        <v>petite glace</v>
      </c>
      <c r="F76" s="2" t="str">
        <f>'St-Bruno'!E34</f>
        <v>Moustique</v>
      </c>
      <c r="G76" s="2" t="str">
        <f>'St-Bruno'!G34</f>
        <v>Lévis C1</v>
      </c>
      <c r="H76" s="2" t="s">
        <v>4</v>
      </c>
      <c r="I76" s="2" t="str">
        <f>'St-Bruno'!I34</f>
        <v>LSH</v>
      </c>
    </row>
    <row r="77" spans="1:9" ht="21" customHeight="1" x14ac:dyDescent="0.25">
      <c r="A77" s="2"/>
      <c r="B77" s="2" t="str">
        <f>'St-Bruno'!F35</f>
        <v>CAAA03</v>
      </c>
      <c r="C77" s="2" t="str">
        <f>'St-Bruno'!B35</f>
        <v>samedi 31 janvier</v>
      </c>
      <c r="D77" s="2" t="str">
        <f>'St-Bruno'!C35</f>
        <v>16h30</v>
      </c>
      <c r="E77" s="2" t="str">
        <f>'St-Bruno'!D35</f>
        <v>St-Bruno</v>
      </c>
      <c r="F77" s="2" t="str">
        <f>'St-Bruno'!E35</f>
        <v>Cadette AA</v>
      </c>
      <c r="G77" s="2" t="str">
        <f>'St-Bruno'!G35</f>
        <v>Québec</v>
      </c>
      <c r="H77" s="2" t="s">
        <v>4</v>
      </c>
      <c r="I77" s="2" t="str">
        <f>'St-Bruno'!I35</f>
        <v xml:space="preserve">Rive Sud </v>
      </c>
    </row>
    <row r="78" spans="1:9" ht="21" customHeight="1" x14ac:dyDescent="0.25">
      <c r="A78" s="2"/>
      <c r="B78" s="2" t="str">
        <f>'St-Bruno'!F36</f>
        <v>MOU04</v>
      </c>
      <c r="C78" s="2" t="str">
        <f>'St-Bruno'!B36</f>
        <v>samedi 31 janvier</v>
      </c>
      <c r="D78" s="2" t="str">
        <f>'St-Bruno'!C36</f>
        <v>16h40</v>
      </c>
      <c r="E78" s="2" t="str">
        <f>'St-Bruno'!D36</f>
        <v>petite glace</v>
      </c>
      <c r="F78" s="2" t="str">
        <f>'St-Bruno'!E36</f>
        <v>Moustique</v>
      </c>
      <c r="G78" s="2" t="str">
        <f>'St-Bruno'!G36</f>
        <v>BKRA C1</v>
      </c>
      <c r="H78" s="2" t="s">
        <v>4</v>
      </c>
      <c r="I78" s="2" t="str">
        <f>'St-Bruno'!I36</f>
        <v>Lévis C2</v>
      </c>
    </row>
    <row r="79" spans="1:9" ht="21" customHeight="1" x14ac:dyDescent="0.25">
      <c r="A79" s="2"/>
      <c r="B79" s="2" t="str">
        <f>'St-Bruno'!F37</f>
        <v>BEB06</v>
      </c>
      <c r="C79" s="2" t="str">
        <f>'St-Bruno'!B37</f>
        <v>samedi 31 janvier</v>
      </c>
      <c r="D79" s="2" t="str">
        <f>'St-Bruno'!C37</f>
        <v>18h00</v>
      </c>
      <c r="E79" s="2" t="str">
        <f>'St-Bruno'!D37</f>
        <v>St-Bruno</v>
      </c>
      <c r="F79" s="2" t="str">
        <f>'St-Bruno'!E37</f>
        <v>Benjamine B</v>
      </c>
      <c r="G79" s="2" t="str">
        <f>'St-Bruno'!G37</f>
        <v>La Capital</v>
      </c>
      <c r="H79" s="2" t="s">
        <v>4</v>
      </c>
      <c r="I79" s="2" t="str">
        <f>'St-Bruno'!I37</f>
        <v>4 Cités</v>
      </c>
    </row>
    <row r="80" spans="1:9" ht="21" customHeight="1" x14ac:dyDescent="0.25">
      <c r="A80" s="2"/>
      <c r="B80" s="2" t="str">
        <f>'St-Bruno'!F38</f>
        <v>MOU05</v>
      </c>
      <c r="C80" s="2" t="str">
        <f>'St-Bruno'!B38</f>
        <v>samedi 31 janvier</v>
      </c>
      <c r="D80" s="2" t="str">
        <f>'St-Bruno'!C38</f>
        <v>17h40</v>
      </c>
      <c r="E80" s="2" t="str">
        <f>'St-Bruno'!D38</f>
        <v>petite glace</v>
      </c>
      <c r="F80" s="2" t="str">
        <f>'St-Bruno'!E38</f>
        <v>Moustique</v>
      </c>
      <c r="G80" s="2" t="str">
        <f>'St-Bruno'!G38</f>
        <v>Intrépides</v>
      </c>
      <c r="H80" s="2" t="s">
        <v>4</v>
      </c>
      <c r="I80" s="2" t="str">
        <f>'St-Bruno'!I38</f>
        <v>BKRA C2</v>
      </c>
    </row>
    <row r="81" spans="1:9" ht="21" hidden="1" customHeight="1" x14ac:dyDescent="0.25">
      <c r="A81" s="2"/>
      <c r="B81" s="2">
        <f>'St-Bruno'!F42</f>
        <v>0</v>
      </c>
      <c r="C81" s="2">
        <f>'St-Bruno'!B42</f>
        <v>0</v>
      </c>
      <c r="D81" s="2">
        <f>'St-Bruno'!C42</f>
        <v>0</v>
      </c>
      <c r="E81" s="2">
        <f>'St-Bruno'!D42</f>
        <v>0</v>
      </c>
      <c r="F81" s="2">
        <f>'St-Bruno'!E42</f>
        <v>0</v>
      </c>
      <c r="G81" s="2">
        <f>'St-Bruno'!G42</f>
        <v>0</v>
      </c>
      <c r="H81" s="2" t="s">
        <v>4</v>
      </c>
      <c r="I81" s="2">
        <f>'St-Bruno'!I42</f>
        <v>0</v>
      </c>
    </row>
    <row r="82" spans="1:9" ht="21" hidden="1" customHeight="1" x14ac:dyDescent="0.25">
      <c r="A82" s="2"/>
      <c r="B82" s="2" t="str">
        <f>'St-Basile'!F34</f>
        <v>CAA16</v>
      </c>
      <c r="C82" s="17" t="str">
        <f>'St-Basile'!B34</f>
        <v>dimanche 1er février</v>
      </c>
      <c r="D82" s="2" t="str">
        <f>'St-Basile'!C34</f>
        <v>8h45</v>
      </c>
      <c r="E82" s="2" t="str">
        <f>'St-Basile'!D34</f>
        <v>St-Basile</v>
      </c>
      <c r="F82" s="2" t="str">
        <f>'St-Basile'!E34</f>
        <v>Cadette A</v>
      </c>
      <c r="G82" s="2" t="str">
        <f>'St-Basile'!G34</f>
        <v>3e</v>
      </c>
      <c r="H82" s="2" t="s">
        <v>4</v>
      </c>
      <c r="I82" s="2" t="str">
        <f>'St-Basile'!I34</f>
        <v>2e</v>
      </c>
    </row>
    <row r="83" spans="1:9" ht="21" hidden="1" customHeight="1" x14ac:dyDescent="0.25">
      <c r="A83" s="2"/>
      <c r="B83" s="2" t="str">
        <f>'St-Basile'!F35</f>
        <v>INB18</v>
      </c>
      <c r="C83" s="17" t="str">
        <f>'St-Basile'!B35</f>
        <v>dimanche 1er février</v>
      </c>
      <c r="D83" s="2" t="str">
        <f>'St-Basile'!C35</f>
        <v>10h00</v>
      </c>
      <c r="E83" s="2" t="str">
        <f>'St-Basile'!D35</f>
        <v>St-Basile</v>
      </c>
      <c r="F83" s="2" t="str">
        <f>'St-Basile'!E35</f>
        <v>Inter B</v>
      </c>
      <c r="G83" s="2" t="str">
        <f>'St-Basile'!G35</f>
        <v xml:space="preserve">4e </v>
      </c>
      <c r="H83" s="2" t="s">
        <v>4</v>
      </c>
      <c r="I83" s="2" t="str">
        <f>'St-Basile'!I35</f>
        <v>1ere</v>
      </c>
    </row>
    <row r="84" spans="1:9" ht="21" hidden="1" customHeight="1" x14ac:dyDescent="0.25">
      <c r="A84" s="2"/>
      <c r="B84" s="2" t="str">
        <f>'St-Basile'!F36</f>
        <v>INB19</v>
      </c>
      <c r="C84" s="17" t="str">
        <f>'St-Basile'!B36</f>
        <v>dimanche 1er février</v>
      </c>
      <c r="D84" s="2" t="str">
        <f>'St-Basile'!C36</f>
        <v>11h15</v>
      </c>
      <c r="E84" s="2" t="str">
        <f>'St-Basile'!D36</f>
        <v>St-Basile</v>
      </c>
      <c r="F84" s="2" t="str">
        <f>'St-Basile'!E36</f>
        <v>Inter B</v>
      </c>
      <c r="G84" s="2" t="str">
        <f>'St-Basile'!G36</f>
        <v>3e</v>
      </c>
      <c r="H84" s="2" t="s">
        <v>4</v>
      </c>
      <c r="I84" s="2" t="str">
        <f>'St-Basile'!I36</f>
        <v>2e</v>
      </c>
    </row>
    <row r="85" spans="1:9" ht="21" customHeight="1" x14ac:dyDescent="0.25">
      <c r="A85" s="2"/>
      <c r="B85" s="2" t="str">
        <f>'St-Bruno'!F43</f>
        <v>MOU06</v>
      </c>
      <c r="C85" s="2" t="str">
        <f>'St-Bruno'!B43</f>
        <v>dimanche 1er février</v>
      </c>
      <c r="D85" s="2" t="str">
        <f>'St-Bruno'!C43</f>
        <v>8h40</v>
      </c>
      <c r="E85" s="2" t="str">
        <f>'St-Bruno'!D43</f>
        <v>petite glace</v>
      </c>
      <c r="F85" s="2" t="str">
        <f>'St-Bruno'!E43</f>
        <v>Moustique</v>
      </c>
      <c r="G85" s="2" t="str">
        <f>'St-Bruno'!G43</f>
        <v>Lévis C1</v>
      </c>
      <c r="H85" s="2" t="s">
        <v>4</v>
      </c>
      <c r="I85" s="2" t="str">
        <f>'St-Bruno'!I43</f>
        <v>BKRA C1</v>
      </c>
    </row>
    <row r="86" spans="1:9" ht="21" customHeight="1" x14ac:dyDescent="0.25">
      <c r="A86" s="2"/>
      <c r="B86" s="2" t="str">
        <f>'St-Bruno'!F44</f>
        <v>MOU07</v>
      </c>
      <c r="C86" s="2" t="str">
        <f>'St-Bruno'!B44</f>
        <v>dimanche 1er février</v>
      </c>
      <c r="D86" s="2" t="str">
        <f>'St-Bruno'!C44</f>
        <v>9h40</v>
      </c>
      <c r="E86" s="2" t="str">
        <f>'St-Bruno'!D44</f>
        <v>petite glace</v>
      </c>
      <c r="F86" s="2" t="str">
        <f>'St-Bruno'!E44</f>
        <v>Moustique</v>
      </c>
      <c r="G86" s="2" t="str">
        <f>'St-Bruno'!G44</f>
        <v>LSH</v>
      </c>
      <c r="H86" s="2" t="s">
        <v>4</v>
      </c>
      <c r="I86" s="2" t="str">
        <f>'St-Bruno'!I44</f>
        <v>Intrépides</v>
      </c>
    </row>
    <row r="87" spans="1:9" ht="21" customHeight="1" x14ac:dyDescent="0.25">
      <c r="A87" s="2"/>
      <c r="B87" s="2" t="str">
        <f>'St-Bruno'!F45</f>
        <v>MOU08</v>
      </c>
      <c r="C87" s="2" t="str">
        <f>'St-Bruno'!B45</f>
        <v>dimanche 1er février</v>
      </c>
      <c r="D87" s="2" t="str">
        <f>'St-Bruno'!C45</f>
        <v>10h40</v>
      </c>
      <c r="E87" s="2" t="str">
        <f>'St-Bruno'!D45</f>
        <v>petite glace</v>
      </c>
      <c r="F87" s="2" t="str">
        <f>'St-Bruno'!E45</f>
        <v>Moustique</v>
      </c>
      <c r="G87" s="2" t="str">
        <f>'St-Bruno'!G45</f>
        <v>BKRA C2</v>
      </c>
      <c r="H87" s="2" t="s">
        <v>4</v>
      </c>
      <c r="I87" s="2" t="str">
        <f>'St-Bruno'!I45</f>
        <v>Lévis C2</v>
      </c>
    </row>
    <row r="88" spans="1:9" ht="21" customHeight="1" x14ac:dyDescent="0.25">
      <c r="A88" s="2"/>
      <c r="B88" s="2" t="str">
        <f>'St-Bruno'!F46</f>
        <v>BEA01</v>
      </c>
      <c r="C88" s="2" t="str">
        <f>'St-Bruno'!B46</f>
        <v>dimanche 1er février</v>
      </c>
      <c r="D88" s="2" t="str">
        <f>'St-Bruno'!C46</f>
        <v>9h15</v>
      </c>
      <c r="E88" s="2" t="str">
        <f>'St-Bruno'!D46</f>
        <v>St-Bruno</v>
      </c>
      <c r="F88" s="2" t="str">
        <f>'St-Bruno'!E46</f>
        <v>Benjamine A</v>
      </c>
      <c r="G88" s="2" t="str">
        <f>'St-Bruno'!G46</f>
        <v>Laval</v>
      </c>
      <c r="H88" s="2" t="s">
        <v>4</v>
      </c>
      <c r="I88" s="2" t="str">
        <f>'St-Bruno'!I46</f>
        <v>Intrépides</v>
      </c>
    </row>
    <row r="89" spans="1:9" ht="21" customHeight="1" x14ac:dyDescent="0.25">
      <c r="A89" s="2"/>
      <c r="B89" s="2" t="str">
        <f>'St-Bruno'!F47</f>
        <v>BEC01</v>
      </c>
      <c r="C89" s="2" t="str">
        <f>'St-Bruno'!B47</f>
        <v>dimanche 1er février</v>
      </c>
      <c r="D89" s="2" t="str">
        <f>'St-Bruno'!C47</f>
        <v>10h15</v>
      </c>
      <c r="E89" s="2" t="str">
        <f>'St-Bruno'!D47</f>
        <v>St-Bruno</v>
      </c>
      <c r="F89" s="2" t="str">
        <f>'St-Bruno'!E47</f>
        <v>Benjamine C</v>
      </c>
      <c r="G89" s="2" t="str">
        <f>'St-Bruno'!G47</f>
        <v>LSH B2</v>
      </c>
      <c r="H89" s="2" t="s">
        <v>4</v>
      </c>
      <c r="I89" s="2" t="str">
        <f>'St-Bruno'!I47</f>
        <v>Intrépides</v>
      </c>
    </row>
    <row r="90" spans="1:9" ht="21" hidden="1" customHeight="1" x14ac:dyDescent="0.25">
      <c r="A90" s="2"/>
      <c r="B90" s="2" t="str">
        <f>'St-Bruno'!F48</f>
        <v>BEB07</v>
      </c>
      <c r="C90" s="2" t="str">
        <f>'St-Bruno'!B48</f>
        <v>dimanche 1er février</v>
      </c>
      <c r="D90" s="2" t="str">
        <f>'St-Bruno'!C48</f>
        <v>11h30</v>
      </c>
      <c r="E90" s="2" t="str">
        <f>'St-Bruno'!D48</f>
        <v>St-Bruno</v>
      </c>
      <c r="F90" s="2" t="str">
        <f>'St-Bruno'!E48</f>
        <v>Benjamine B</v>
      </c>
      <c r="G90" s="2" t="str">
        <f>'St-Bruno'!G48</f>
        <v>2e</v>
      </c>
      <c r="H90" s="2" t="s">
        <v>4</v>
      </c>
      <c r="I90" s="2" t="str">
        <f>'St-Bruno'!I48</f>
        <v>1er</v>
      </c>
    </row>
    <row r="91" spans="1:9" ht="21" hidden="1" customHeight="1" x14ac:dyDescent="0.25">
      <c r="B91" s="2" t="str">
        <f>'St-Bruno'!F49</f>
        <v>ATA09</v>
      </c>
      <c r="C91" s="2" t="str">
        <f>'St-Bruno'!B49</f>
        <v>dimanche 1er février</v>
      </c>
      <c r="D91" s="2" t="str">
        <f>'St-Bruno'!C49</f>
        <v>12h45</v>
      </c>
      <c r="E91" s="2" t="str">
        <f>'St-Bruno'!D49</f>
        <v>St-Bruno</v>
      </c>
      <c r="F91" s="2" t="str">
        <f>'St-Bruno'!E49</f>
        <v>Atome A</v>
      </c>
      <c r="G91" s="2" t="str">
        <f>'St-Bruno'!G49</f>
        <v>2e</v>
      </c>
      <c r="H91" s="2" t="s">
        <v>4</v>
      </c>
      <c r="I91" s="2" t="str">
        <f>'St-Bruno'!I49</f>
        <v>1er</v>
      </c>
    </row>
    <row r="92" spans="1:9" ht="21" customHeight="1" x14ac:dyDescent="0.25">
      <c r="B92" s="2" t="str">
        <f>'St-Bruno'!F50</f>
        <v>CAA17</v>
      </c>
      <c r="C92" s="2" t="str">
        <f>'St-Bruno'!B50</f>
        <v>dimanche 1er février</v>
      </c>
      <c r="D92" s="2" t="str">
        <f>'St-Bruno'!C50</f>
        <v>14h00</v>
      </c>
      <c r="E92" s="2" t="str">
        <f>'St-Bruno'!D50</f>
        <v>St-Bruno</v>
      </c>
      <c r="F92" s="2" t="str">
        <f>'St-Bruno'!E50</f>
        <v>Cadette A</v>
      </c>
      <c r="G92" s="2" t="str">
        <f>'St-Bruno'!G50</f>
        <v>Gagnant CAA16</v>
      </c>
      <c r="H92" s="2" t="s">
        <v>4</v>
      </c>
      <c r="I92" s="2" t="str">
        <f>'St-Bruno'!I50</f>
        <v>Gagnant CAA15</v>
      </c>
    </row>
    <row r="93" spans="1:9" ht="21" customHeight="1" x14ac:dyDescent="0.25">
      <c r="B93" s="2" t="str">
        <f>'St-Bruno'!F51</f>
        <v>INB20</v>
      </c>
      <c r="C93" s="2" t="str">
        <f>'St-Bruno'!B51</f>
        <v>dimanche 1er février</v>
      </c>
      <c r="D93" s="2" t="str">
        <f>'St-Bruno'!C51</f>
        <v>15h15</v>
      </c>
      <c r="E93" s="2" t="str">
        <f>'St-Bruno'!D51</f>
        <v>St-Bruno</v>
      </c>
      <c r="F93" s="2" t="str">
        <f>'St-Bruno'!E51</f>
        <v>Inter B</v>
      </c>
      <c r="G93" s="2" t="str">
        <f>'St-Bruno'!G51</f>
        <v>Gagnant INB20</v>
      </c>
      <c r="H93" s="2" t="s">
        <v>4</v>
      </c>
      <c r="I93" s="2" t="str">
        <f>'St-Bruno'!I51</f>
        <v>Gagnant INB19</v>
      </c>
    </row>
    <row r="94" spans="1:9" ht="21" hidden="1" customHeight="1" x14ac:dyDescent="0.25">
      <c r="B94" s="2" t="e">
        <f>'St-Bruno'!#REF!</f>
        <v>#REF!</v>
      </c>
      <c r="C94" s="2" t="e">
        <f>'St-Bruno'!#REF!</f>
        <v>#REF!</v>
      </c>
      <c r="D94" s="2" t="e">
        <f>'St-Bruno'!#REF!</f>
        <v>#REF!</v>
      </c>
      <c r="E94" s="2" t="e">
        <f>'St-Bruno'!#REF!</f>
        <v>#REF!</v>
      </c>
      <c r="F94" s="2" t="e">
        <f>'St-Bruno'!#REF!</f>
        <v>#REF!</v>
      </c>
      <c r="G94" s="2" t="e">
        <f>'St-Bruno'!#REF!</f>
        <v>#REF!</v>
      </c>
      <c r="H94" s="2" t="s">
        <v>4</v>
      </c>
      <c r="I94" s="2" t="e">
        <f>'St-Bruno'!#REF!</f>
        <v>#REF!</v>
      </c>
    </row>
    <row r="95" spans="1:9" ht="21" hidden="1" customHeight="1" x14ac:dyDescent="0.25">
      <c r="B95" s="2" t="e">
        <f>'St-Bruno'!#REF!</f>
        <v>#REF!</v>
      </c>
      <c r="C95" s="2" t="e">
        <f>'St-Bruno'!#REF!</f>
        <v>#REF!</v>
      </c>
      <c r="D95" s="2" t="e">
        <f>'St-Bruno'!#REF!</f>
        <v>#REF!</v>
      </c>
      <c r="E95" s="2" t="e">
        <f>'St-Bruno'!#REF!</f>
        <v>#REF!</v>
      </c>
      <c r="F95" s="2" t="e">
        <f>'St-Bruno'!#REF!</f>
        <v>#REF!</v>
      </c>
      <c r="G95" s="2" t="e">
        <f>'St-Bruno'!#REF!</f>
        <v>#REF!</v>
      </c>
      <c r="H95" s="2" t="s">
        <v>4</v>
      </c>
      <c r="I95" s="2" t="e">
        <f>'St-Bruno'!#REF!</f>
        <v>#REF!</v>
      </c>
    </row>
    <row r="96" spans="1:9" ht="21" hidden="1" customHeight="1" x14ac:dyDescent="0.25">
      <c r="B96" s="2" t="e">
        <f>'St-Bruno'!#REF!</f>
        <v>#REF!</v>
      </c>
      <c r="C96" s="2" t="e">
        <f>'St-Bruno'!#REF!</f>
        <v>#REF!</v>
      </c>
      <c r="D96" s="2" t="e">
        <f>'St-Bruno'!#REF!</f>
        <v>#REF!</v>
      </c>
      <c r="E96" s="2" t="e">
        <f>'St-Bruno'!#REF!</f>
        <v>#REF!</v>
      </c>
      <c r="F96" s="2" t="e">
        <f>'St-Bruno'!#REF!</f>
        <v>#REF!</v>
      </c>
      <c r="G96" s="2" t="e">
        <f>'St-Bruno'!#REF!</f>
        <v>#REF!</v>
      </c>
      <c r="H96" s="2" t="s">
        <v>4</v>
      </c>
      <c r="I96" s="2" t="e">
        <f>'St-Bruno'!#REF!</f>
        <v>#REF!</v>
      </c>
    </row>
    <row r="97" spans="2:9" ht="21" hidden="1" customHeight="1" x14ac:dyDescent="0.25">
      <c r="B97" s="2">
        <f>'St-Bruno'!F52</f>
        <v>0</v>
      </c>
      <c r="C97" s="2">
        <f>'St-Bruno'!B52</f>
        <v>0</v>
      </c>
      <c r="D97" s="2">
        <f>'St-Bruno'!C52</f>
        <v>0</v>
      </c>
      <c r="E97" s="2">
        <f>'St-Bruno'!D52</f>
        <v>0</v>
      </c>
      <c r="F97" s="2">
        <f>'St-Bruno'!E52</f>
        <v>0</v>
      </c>
      <c r="G97" s="2">
        <f>'St-Bruno'!G52</f>
        <v>0</v>
      </c>
      <c r="H97" s="2" t="s">
        <v>4</v>
      </c>
      <c r="I97" s="2">
        <f>'St-Bruno'!I52</f>
        <v>0</v>
      </c>
    </row>
    <row r="98" spans="2:9" ht="21" hidden="1" customHeight="1" x14ac:dyDescent="0.25">
      <c r="B98" s="2">
        <f>'St-Bruno'!F53</f>
        <v>0</v>
      </c>
      <c r="C98" s="2">
        <f>'St-Bruno'!B53</f>
        <v>0</v>
      </c>
      <c r="D98" s="2">
        <f>'St-Bruno'!C53</f>
        <v>0</v>
      </c>
      <c r="E98" s="2">
        <f>'St-Bruno'!D53</f>
        <v>0</v>
      </c>
      <c r="F98" s="2">
        <f>'St-Bruno'!E53</f>
        <v>0</v>
      </c>
      <c r="G98" s="2">
        <f>'St-Bruno'!G53</f>
        <v>0</v>
      </c>
      <c r="H98" s="2" t="s">
        <v>4</v>
      </c>
      <c r="I98" s="2">
        <f>'St-Bruno'!I53</f>
        <v>0</v>
      </c>
    </row>
    <row r="99" spans="2:9" ht="21" hidden="1" customHeight="1" x14ac:dyDescent="0.25">
      <c r="B99" s="2">
        <f>'St-Bruno'!F54</f>
        <v>0</v>
      </c>
      <c r="C99" s="2">
        <f>'St-Bruno'!B54</f>
        <v>0</v>
      </c>
      <c r="D99" s="2">
        <f>'St-Bruno'!C54</f>
        <v>0</v>
      </c>
      <c r="E99" s="2">
        <f>'St-Bruno'!D54</f>
        <v>0</v>
      </c>
      <c r="F99" s="2">
        <f>'St-Bruno'!E54</f>
        <v>0</v>
      </c>
      <c r="G99" s="2">
        <f>'St-Bruno'!G54</f>
        <v>0</v>
      </c>
      <c r="H99" s="2" t="s">
        <v>4</v>
      </c>
      <c r="I99" s="2">
        <f>'St-Bruno'!I54</f>
        <v>0</v>
      </c>
    </row>
    <row r="100" spans="2:9" ht="21" hidden="1" customHeight="1" x14ac:dyDescent="0.25">
      <c r="B100" s="2">
        <f>'St-Bruno'!F55</f>
        <v>0</v>
      </c>
      <c r="C100" s="2">
        <f>'St-Bruno'!B55</f>
        <v>0</v>
      </c>
      <c r="D100" s="2">
        <f>'St-Bruno'!C55</f>
        <v>0</v>
      </c>
      <c r="E100" s="2">
        <f>'St-Bruno'!D55</f>
        <v>0</v>
      </c>
      <c r="F100" s="2">
        <f>'St-Bruno'!E55</f>
        <v>0</v>
      </c>
      <c r="G100" s="2">
        <f>'St-Bruno'!G55</f>
        <v>0</v>
      </c>
      <c r="H100" s="2" t="s">
        <v>4</v>
      </c>
      <c r="I100" s="2">
        <f>'St-Bruno'!I55</f>
        <v>0</v>
      </c>
    </row>
  </sheetData>
  <autoFilter ref="B5:I100" xr:uid="{00000000-0001-0000-0400-000000000000}">
    <filterColumn colId="2">
      <filters>
        <filter val="10h00"/>
        <filter val="10h15"/>
        <filter val="10h30"/>
        <filter val="10h40"/>
        <filter val="11h00"/>
        <filter val="11h15"/>
        <filter val="11h30"/>
        <filter val="11h40"/>
        <filter val="12h00"/>
        <filter val="12h15"/>
        <filter val="12h30"/>
        <filter val="12h45"/>
        <filter val="13h00"/>
        <filter val="13h15"/>
        <filter val="13h30"/>
        <filter val="14h00"/>
        <filter val="14h15"/>
        <filter val="14h30"/>
        <filter val="15h00"/>
        <filter val="15h15"/>
        <filter val="15h30"/>
        <filter val="15h40"/>
        <filter val="16h00"/>
        <filter val="16h30"/>
        <filter val="16h40"/>
        <filter val="17h00"/>
        <filter val="17h15"/>
        <filter val="17h30"/>
        <filter val="17h40"/>
        <filter val="18h00"/>
        <filter val="18h15"/>
        <filter val="18h30"/>
        <filter val="19h00"/>
        <filter val="19h15"/>
        <filter val="19h30"/>
        <filter val="20h00"/>
        <filter val="20h15"/>
        <filter val="20h30"/>
        <filter val="20h45"/>
        <filter val="21h00"/>
        <filter val="21h15"/>
        <filter val="21h30"/>
        <filter val="21h45"/>
        <filter val="7h30"/>
        <filter val="8h00"/>
        <filter val="8h30"/>
        <filter val="8h40"/>
        <filter val="8h45"/>
        <filter val="9h00"/>
        <filter val="9h15"/>
        <filter val="9h30"/>
        <filter val="9h40"/>
      </filters>
    </filterColumn>
    <filterColumn colId="5">
      <filters>
        <filter val="Bellechasse"/>
        <filter val="BKRA C1"/>
        <filter val="BKRA C2"/>
        <filter val="Boucherville"/>
        <filter val="FYRA"/>
        <filter val="Gagnant CAA16"/>
        <filter val="Gagnant INB20"/>
        <filter val="Gatineau"/>
        <filter val="Intrépides"/>
        <filter val="Intrépides B1"/>
        <filter val="Intrépides B1****"/>
        <filter val="Intrépides B2"/>
        <filter val="La Capital"/>
        <filter val="Laval"/>
        <filter val="Lévis B2"/>
        <filter val="Lévis B3"/>
        <filter val="Lévis C1"/>
        <filter val="Lévis C2_x000a_LSH"/>
        <filter val="LHS"/>
        <filter val="LNR"/>
        <filter val="LSH"/>
        <filter val="LSH B2"/>
        <filter val="PCRA 2"/>
        <filter val="Pierrefonds"/>
        <filter val="Pointe-Claire Dream Team"/>
        <filter val="Québec"/>
        <filter val="Rive Sud"/>
        <filter val="Rive Sud Junior AA"/>
        <filter val="Roussillon"/>
        <filter val="Ste-Julie"/>
        <filter val="Ste-Julie B2"/>
        <filter val="St-Hyacinthe"/>
        <filter val="Team NB"/>
        <filter val="Thetford Mines"/>
        <filter val="Trois-Rivières"/>
      </filters>
    </filterColumn>
    <sortState xmlns:xlrd2="http://schemas.microsoft.com/office/spreadsheetml/2017/richdata2" ref="B10:I92">
      <sortCondition ref="B5:B100"/>
    </sortState>
  </autoFilter>
  <sortState xmlns:xlrd2="http://schemas.microsoft.com/office/spreadsheetml/2017/richdata2" ref="C1:M69">
    <sortCondition ref="D2:D69"/>
    <sortCondition ref="E2:E69"/>
    <sortCondition ref="F2:F69"/>
  </sortState>
  <phoneticPr fontId="3" type="noConversion"/>
  <pageMargins left="0.51181102362204722" right="0.35433070866141736" top="0.39370078740157483" bottom="0.51" header="1.1811023622047245" footer="0.33"/>
  <pageSetup scale="72" fitToHeight="0" orientation="portrait" horizontalDpi="4294967293" r:id="rId1"/>
  <headerFooter alignWithMargins="0">
    <oddFooter>Page &amp;P de &amp;N</oddFooter>
  </headerFooter>
  <drawing r:id="rId2"/>
  <webPublishItems count="1">
    <webPublishItem id="23817" divId="TournoiHoraire2010_23817" sourceType="range" sourceRef="C5:I52" destinationFile="C:\Perso\intrepides\anciensite\TournoiHoraire2010.htm"/>
  </webPublishItem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3:L30"/>
  <sheetViews>
    <sheetView showGridLines="0" zoomScale="85" zoomScaleNormal="85" workbookViewId="0">
      <selection activeCell="E12" sqref="E12"/>
    </sheetView>
  </sheetViews>
  <sheetFormatPr baseColWidth="10" defaultRowHeight="12.75" x14ac:dyDescent="0.2"/>
  <cols>
    <col min="2" max="2" width="23" customWidth="1"/>
    <col min="3" max="3" width="20.42578125" customWidth="1"/>
    <col min="4" max="5" width="18.5703125" customWidth="1"/>
    <col min="6" max="6" width="13.7109375" customWidth="1"/>
    <col min="7" max="7" width="22.5703125" customWidth="1"/>
    <col min="8" max="8" width="12.85546875" customWidth="1"/>
    <col min="9" max="9" width="21.140625" customWidth="1"/>
    <col min="10" max="10" width="12.85546875" customWidth="1"/>
    <col min="11" max="11" width="7.5703125" customWidth="1"/>
  </cols>
  <sheetData>
    <row r="3" spans="1:12" ht="18" x14ac:dyDescent="0.25">
      <c r="B3" s="6"/>
      <c r="C3" s="19" t="s">
        <v>347</v>
      </c>
    </row>
    <row r="4" spans="1:12" ht="18" x14ac:dyDescent="0.25">
      <c r="C4" s="21"/>
    </row>
    <row r="8" spans="1:12" ht="13.5" thickBot="1" x14ac:dyDescent="0.25"/>
    <row r="9" spans="1:12" ht="22.5" customHeight="1" thickBot="1" x14ac:dyDescent="0.3">
      <c r="B9" s="12" t="s">
        <v>0</v>
      </c>
      <c r="C9" s="13" t="s">
        <v>1</v>
      </c>
      <c r="D9" s="13" t="s">
        <v>3</v>
      </c>
      <c r="E9" s="13" t="s">
        <v>2</v>
      </c>
      <c r="F9" s="13" t="s">
        <v>8</v>
      </c>
      <c r="G9" s="13" t="s">
        <v>6</v>
      </c>
      <c r="H9" s="13"/>
      <c r="I9" s="13" t="s">
        <v>5</v>
      </c>
      <c r="J9" s="14"/>
    </row>
    <row r="10" spans="1:12" ht="24.75" customHeight="1" x14ac:dyDescent="0.25">
      <c r="A10" s="2"/>
      <c r="B10" s="2" t="str">
        <f>VLOOKUP($F10,'Tournoi 2026'!$B$6:$I$95,2,FALSE)</f>
        <v>dimanche 1er février</v>
      </c>
      <c r="C10" s="2" t="str">
        <f>VLOOKUP($F10,'Tournoi 2026'!$B$6:$I$95,3,FALSE)</f>
        <v>13h30</v>
      </c>
      <c r="D10" s="2" t="str">
        <f>VLOOKUP($F10,'Tournoi 2026'!$B$6:$I$95,4,FALSE)</f>
        <v>St-Basile</v>
      </c>
      <c r="E10" s="2" t="str">
        <f>VLOOKUP($F10,'Tournoi 2026'!$B$6:$I$95,5,FALSE)</f>
        <v>Atome C</v>
      </c>
      <c r="F10" s="16" t="s">
        <v>312</v>
      </c>
      <c r="G10" s="2" t="str">
        <f>VLOOKUP($F10,'Tournoi 2026'!$B$6:$I$95,6,FALSE)</f>
        <v>Roussillon</v>
      </c>
      <c r="H10" s="2"/>
      <c r="I10" s="2" t="str">
        <f>VLOOKUP($F10,'Tournoi 2026'!$B$6:$I$95,8,FALSE)</f>
        <v>Intrépides</v>
      </c>
      <c r="J10" s="2"/>
      <c r="L10" s="27"/>
    </row>
    <row r="11" spans="1:12" ht="24.75" customHeight="1" x14ac:dyDescent="0.25">
      <c r="A11" s="2"/>
      <c r="B11" s="2" t="str">
        <f>VLOOKUP($F11,'Tournoi 2026'!$B$6:$I$95,2,FALSE)</f>
        <v>dimanche 1er février</v>
      </c>
      <c r="C11" s="2" t="str">
        <f>VLOOKUP($F11,'Tournoi 2026'!$B$6:$I$95,3,FALSE)</f>
        <v>9h15</v>
      </c>
      <c r="D11" s="2" t="str">
        <f>VLOOKUP($F11,'Tournoi 2026'!$B$6:$I$95,4,FALSE)</f>
        <v>St-Bruno</v>
      </c>
      <c r="E11" s="2" t="str">
        <f>VLOOKUP($F11,'Tournoi 2026'!$B$6:$I$95,5,FALSE)</f>
        <v>Benjamine A</v>
      </c>
      <c r="F11" s="16" t="s">
        <v>74</v>
      </c>
      <c r="G11" s="2" t="str">
        <f>VLOOKUP($F11,'Tournoi 2026'!$B$6:$I$95,6,FALSE)</f>
        <v>Laval</v>
      </c>
      <c r="H11" s="2"/>
      <c r="I11" s="2" t="str">
        <f>VLOOKUP($F11,'Tournoi 2026'!$B$6:$I$95,8,FALSE)</f>
        <v>Intrépides</v>
      </c>
      <c r="J11" s="2"/>
      <c r="L11" s="27"/>
    </row>
    <row r="12" spans="1:12" ht="24.75" customHeight="1" x14ac:dyDescent="0.25">
      <c r="A12" s="2"/>
      <c r="B12" s="2" t="str">
        <f>VLOOKUP($F12,'Tournoi 2026'!$B$6:$I$95,2,FALSE)</f>
        <v>dimanche 1er février</v>
      </c>
      <c r="C12" s="2" t="str">
        <f>VLOOKUP($F12,'Tournoi 2026'!$B$6:$I$95,3,FALSE)</f>
        <v>10h15</v>
      </c>
      <c r="D12" s="2" t="str">
        <f>VLOOKUP($F12,'Tournoi 2026'!$B$6:$I$95,4,FALSE)</f>
        <v>St-Bruno</v>
      </c>
      <c r="E12" s="2" t="str">
        <f>VLOOKUP($F12,'Tournoi 2026'!$B$6:$I$95,5,FALSE)</f>
        <v>Benjamine C</v>
      </c>
      <c r="F12" s="16" t="s">
        <v>283</v>
      </c>
      <c r="G12" s="2" t="str">
        <f>VLOOKUP($F12,'Tournoi 2026'!$B$6:$I$95,6,FALSE)</f>
        <v>LSH B2</v>
      </c>
      <c r="H12" s="2"/>
      <c r="I12" s="2" t="str">
        <f>VLOOKUP($F12,'Tournoi 2026'!$B$6:$I$95,8,FALSE)</f>
        <v>Intrépides</v>
      </c>
      <c r="J12" s="2"/>
      <c r="L12" s="27"/>
    </row>
    <row r="13" spans="1:12" ht="24.75" customHeight="1" x14ac:dyDescent="0.25">
      <c r="A13" s="2"/>
      <c r="B13" s="2" t="str">
        <f>VLOOKUP($F13,'Tournoi 2026'!$B$6:$I$95,2,FALSE)</f>
        <v>dimanche 1er février</v>
      </c>
      <c r="C13" s="2" t="str">
        <f>VLOOKUP($F13,'Tournoi 2026'!$B$6:$I$95,3,FALSE)</f>
        <v>12h30</v>
      </c>
      <c r="D13" s="2" t="str">
        <f>VLOOKUP($F13,'Tournoi 2026'!$B$6:$I$95,4,FALSE)</f>
        <v>St-Basile</v>
      </c>
      <c r="E13" s="2" t="str">
        <f>VLOOKUP($F13,'Tournoi 2026'!$B$6:$I$95,5,FALSE)</f>
        <v>Junior B</v>
      </c>
      <c r="F13" s="16" t="s">
        <v>231</v>
      </c>
      <c r="G13" s="2" t="str">
        <f>VLOOKUP($F13,'Tournoi 2026'!$B$6:$I$95,6,FALSE)</f>
        <v>Roussillon</v>
      </c>
      <c r="H13" s="2"/>
      <c r="I13" s="2" t="str">
        <f>VLOOKUP($F13,'Tournoi 2026'!$B$6:$I$95,8,FALSE)</f>
        <v>Intrépides</v>
      </c>
      <c r="J13" s="2"/>
      <c r="L13" s="27"/>
    </row>
    <row r="14" spans="1:12" ht="24.75" customHeight="1" x14ac:dyDescent="0.25">
      <c r="A14" s="2"/>
      <c r="B14" s="2" t="str">
        <f>VLOOKUP($F14,'Tournoi 2026'!$B$6:$I$95,2,FALSE)</f>
        <v>jeudi 29 janvier</v>
      </c>
      <c r="C14" s="2" t="str">
        <f>VLOOKUP($F14,'Tournoi 2026'!$B$6:$I$95,3,FALSE)</f>
        <v>19h00</v>
      </c>
      <c r="D14" s="2" t="str">
        <f>VLOOKUP($F14,'Tournoi 2026'!$B$6:$I$95,4,FALSE)</f>
        <v>St-Bruno</v>
      </c>
      <c r="E14" s="2" t="str">
        <f>VLOOKUP($F14,'Tournoi 2026'!$B$6:$I$95,5,FALSE)</f>
        <v>Inter A</v>
      </c>
      <c r="F14" s="16" t="s">
        <v>75</v>
      </c>
      <c r="G14" s="2" t="str">
        <f>VLOOKUP($F14,'Tournoi 2026'!$B$6:$I$95,6,FALSE)</f>
        <v xml:space="preserve">Roussillon </v>
      </c>
      <c r="H14" s="2"/>
      <c r="I14" s="2" t="str">
        <f>VLOOKUP($F14,'Tournoi 2026'!$B$6:$I$95,8,FALSE)</f>
        <v>Intrépides</v>
      </c>
      <c r="J14" s="2"/>
      <c r="L14" s="27"/>
    </row>
    <row r="15" spans="1:12" ht="24.75" customHeight="1" x14ac:dyDescent="0.25">
      <c r="A15" s="2"/>
      <c r="B15" s="2"/>
      <c r="C15" s="2"/>
      <c r="D15" s="2"/>
      <c r="E15" s="2"/>
      <c r="F15" s="16"/>
      <c r="G15" s="2"/>
      <c r="H15" s="2"/>
      <c r="I15" s="2"/>
      <c r="J15" s="2"/>
      <c r="L15" s="27"/>
    </row>
    <row r="18" spans="3:11" ht="15" customHeight="1" x14ac:dyDescent="0.2">
      <c r="F18" s="41"/>
      <c r="G18" s="41"/>
      <c r="H18" s="158"/>
      <c r="I18" s="158"/>
    </row>
    <row r="19" spans="3:11" ht="15.75" customHeight="1" x14ac:dyDescent="0.2">
      <c r="F19" s="41"/>
      <c r="G19" s="41"/>
      <c r="H19" s="158"/>
      <c r="I19" s="158"/>
    </row>
    <row r="20" spans="3:11" ht="27" customHeight="1" x14ac:dyDescent="0.2">
      <c r="F20" s="45"/>
      <c r="G20" s="45"/>
      <c r="H20" s="45"/>
      <c r="I20" s="45"/>
      <c r="J20" s="45"/>
      <c r="K20" s="45"/>
    </row>
    <row r="21" spans="3:11" ht="27" customHeight="1" x14ac:dyDescent="0.2">
      <c r="F21" s="45"/>
      <c r="G21" s="45"/>
      <c r="H21" s="45"/>
      <c r="I21" s="45"/>
      <c r="J21" s="45"/>
      <c r="K21" s="45"/>
    </row>
    <row r="22" spans="3:11" ht="27" customHeight="1" x14ac:dyDescent="0.2">
      <c r="F22" s="45"/>
      <c r="G22" s="45"/>
      <c r="H22" s="45"/>
      <c r="I22" s="45"/>
      <c r="J22" s="45"/>
      <c r="K22" s="45"/>
    </row>
    <row r="23" spans="3:11" ht="27" customHeight="1" x14ac:dyDescent="0.2">
      <c r="F23" s="45"/>
      <c r="G23" s="45"/>
      <c r="H23" s="45"/>
      <c r="I23" s="45"/>
      <c r="J23" s="45"/>
      <c r="K23" s="45"/>
    </row>
    <row r="24" spans="3:11" ht="27" customHeight="1" x14ac:dyDescent="0.2">
      <c r="F24" s="45"/>
      <c r="G24" s="45"/>
      <c r="H24" s="45"/>
      <c r="I24" s="45"/>
      <c r="J24" s="45"/>
      <c r="K24" s="45"/>
    </row>
    <row r="25" spans="3:11" ht="27.75" customHeight="1" x14ac:dyDescent="0.2">
      <c r="G25" s="45"/>
      <c r="H25" s="45"/>
      <c r="I25" s="45"/>
      <c r="J25" s="45"/>
      <c r="K25" s="45"/>
    </row>
    <row r="26" spans="3:11" ht="27" customHeight="1" x14ac:dyDescent="0.2">
      <c r="G26" s="45"/>
      <c r="H26" s="45"/>
      <c r="I26" s="45"/>
      <c r="J26" s="45"/>
      <c r="K26" s="45"/>
    </row>
    <row r="29" spans="3:11" ht="15" x14ac:dyDescent="0.2">
      <c r="C29" s="157"/>
      <c r="D29" s="41"/>
      <c r="E29" s="41"/>
      <c r="F29" s="41"/>
    </row>
    <row r="30" spans="3:11" ht="15" x14ac:dyDescent="0.2">
      <c r="C30" s="157"/>
      <c r="D30" s="41"/>
      <c r="E30" s="41"/>
      <c r="F30" s="41"/>
    </row>
  </sheetData>
  <mergeCells count="3">
    <mergeCell ref="C29:C30"/>
    <mergeCell ref="H18:H19"/>
    <mergeCell ref="I18:I19"/>
  </mergeCells>
  <phoneticPr fontId="14" type="noConversion"/>
  <pageMargins left="0.7" right="0.7" top="0.75" bottom="0.75" header="0.3" footer="0.3"/>
  <pageSetup scale="72"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3:J28"/>
  <sheetViews>
    <sheetView showGridLines="0" topLeftCell="A9" zoomScaleNormal="100" workbookViewId="0">
      <selection activeCell="C23" sqref="C23:C25"/>
    </sheetView>
  </sheetViews>
  <sheetFormatPr baseColWidth="10" defaultRowHeight="12.75" x14ac:dyDescent="0.2"/>
  <cols>
    <col min="2" max="2" width="30.42578125" customWidth="1"/>
    <col min="3" max="3" width="16.7109375" customWidth="1"/>
    <col min="4" max="5" width="15.140625" customWidth="1"/>
    <col min="6" max="6" width="13.28515625" customWidth="1"/>
    <col min="7" max="7" width="17.7109375" customWidth="1"/>
    <col min="8" max="8" width="12.28515625" customWidth="1"/>
    <col min="9" max="9" width="18.5703125" customWidth="1"/>
    <col min="10" max="10" width="12.28515625" customWidth="1"/>
  </cols>
  <sheetData>
    <row r="3" spans="1:10" ht="18" x14ac:dyDescent="0.25">
      <c r="B3" s="6"/>
      <c r="C3" s="19" t="s">
        <v>347</v>
      </c>
    </row>
    <row r="4" spans="1:10" ht="18" x14ac:dyDescent="0.25">
      <c r="C4" s="21" t="s">
        <v>13</v>
      </c>
    </row>
    <row r="8" spans="1:10" ht="13.5" thickBot="1" x14ac:dyDescent="0.25"/>
    <row r="9" spans="1:10" ht="22.5" customHeight="1" thickBot="1" x14ac:dyDescent="0.3">
      <c r="B9" s="12" t="s">
        <v>0</v>
      </c>
      <c r="C9" s="13" t="s">
        <v>1</v>
      </c>
      <c r="D9" s="13" t="s">
        <v>3</v>
      </c>
      <c r="E9" s="13" t="s">
        <v>2</v>
      </c>
      <c r="F9" s="13" t="s">
        <v>8</v>
      </c>
      <c r="G9" s="13" t="s">
        <v>6</v>
      </c>
      <c r="H9" s="13"/>
      <c r="I9" s="121" t="s">
        <v>5</v>
      </c>
      <c r="J9" s="14"/>
    </row>
    <row r="10" spans="1:10" ht="33.75" customHeight="1" x14ac:dyDescent="0.25">
      <c r="A10" s="1"/>
      <c r="B10" s="127" t="str">
        <f>VLOOKUP($F10,'Tournoi 2026'!$B$6:$I$95,2,FALSE)</f>
        <v>samedi 31 janvier</v>
      </c>
      <c r="C10" s="92" t="str">
        <f>VLOOKUP($F10,'Tournoi 2026'!$B$6:$I$95,3,FALSE)</f>
        <v>9h30</v>
      </c>
      <c r="D10" s="92" t="str">
        <f>VLOOKUP($F10,'Tournoi 2026'!$B$6:$I$95,4,FALSE)</f>
        <v>St-Bruno</v>
      </c>
      <c r="E10" s="92" t="str">
        <f>VLOOKUP($F10,'Tournoi 2026'!$B$6:$I$95,5,FALSE)</f>
        <v>Moustique</v>
      </c>
      <c r="F10" s="128" t="s">
        <v>16</v>
      </c>
      <c r="G10" s="91" t="str">
        <f>VLOOKUP($F10,'Tournoi 2026'!$B$6:$I$95,6,FALSE)</f>
        <v>Lévis C2
LSH</v>
      </c>
      <c r="H10" s="2"/>
      <c r="I10" s="91" t="str">
        <f>VLOOKUP($F10,'Tournoi 2026'!$B$6:$I$95,8,FALSE)</f>
        <v>Intrépides
BKRA C1</v>
      </c>
      <c r="J10" s="2"/>
    </row>
    <row r="11" spans="1:10" ht="24.75" customHeight="1" x14ac:dyDescent="0.25">
      <c r="A11" s="1"/>
      <c r="B11" s="2" t="str">
        <f>VLOOKUP($F11,'Tournoi 2026'!$B$6:$I$95,2,FALSE)</f>
        <v>samedi 31 janvier</v>
      </c>
      <c r="C11" s="2" t="str">
        <f>VLOOKUP($F11,'Tournoi 2026'!$B$6:$I$95,3,FALSE)</f>
        <v>11h40</v>
      </c>
      <c r="D11" s="2" t="str">
        <f>VLOOKUP($F11,'Tournoi 2026'!$B$6:$I$95,4,FALSE)</f>
        <v>petite glace</v>
      </c>
      <c r="E11" s="2" t="str">
        <f>VLOOKUP($F11,'Tournoi 2026'!$B$6:$I$95,5,FALSE)</f>
        <v>Moustique</v>
      </c>
      <c r="F11" s="16" t="s">
        <v>17</v>
      </c>
      <c r="G11" s="2" t="str">
        <f>VLOOKUP($F11,'Tournoi 2026'!$B$6:$I$95,6,FALSE)</f>
        <v>BKRA C2</v>
      </c>
      <c r="H11" s="2"/>
      <c r="I11" s="2" t="str">
        <f>VLOOKUP($F11,'Tournoi 2026'!$B$6:$I$95,8,FALSE)</f>
        <v>Lévis C1</v>
      </c>
      <c r="J11" s="2"/>
    </row>
    <row r="12" spans="1:10" ht="24.75" customHeight="1" x14ac:dyDescent="0.25">
      <c r="A12" s="1"/>
      <c r="B12" s="2" t="str">
        <f>VLOOKUP($F12,'Tournoi 2026'!$B$6:$I$95,2,FALSE)</f>
        <v>samedi 31 janvier</v>
      </c>
      <c r="C12" s="2" t="str">
        <f>VLOOKUP($F12,'Tournoi 2026'!$B$6:$I$95,3,FALSE)</f>
        <v>15h40</v>
      </c>
      <c r="D12" s="2" t="str">
        <f>VLOOKUP($F12,'Tournoi 2026'!$B$6:$I$95,4,FALSE)</f>
        <v>petite glace</v>
      </c>
      <c r="E12" s="2" t="str">
        <f>VLOOKUP($F12,'Tournoi 2026'!$B$6:$I$95,5,FALSE)</f>
        <v>Moustique</v>
      </c>
      <c r="F12" s="16" t="s">
        <v>18</v>
      </c>
      <c r="G12" s="2" t="str">
        <f>VLOOKUP($F12,'Tournoi 2026'!$B$6:$I$95,6,FALSE)</f>
        <v>Lévis C1</v>
      </c>
      <c r="H12" s="2"/>
      <c r="I12" s="2" t="str">
        <f>VLOOKUP($F12,'Tournoi 2026'!$B$6:$I$95,8,FALSE)</f>
        <v>LSH</v>
      </c>
      <c r="J12" s="2"/>
    </row>
    <row r="13" spans="1:10" ht="24.75" customHeight="1" x14ac:dyDescent="0.25">
      <c r="A13" s="1"/>
      <c r="B13" s="2" t="str">
        <f>VLOOKUP($F13,'Tournoi 2026'!$B$6:$I$95,2,FALSE)</f>
        <v>samedi 31 janvier</v>
      </c>
      <c r="C13" s="2" t="str">
        <f>VLOOKUP($F13,'Tournoi 2026'!$B$6:$I$95,3,FALSE)</f>
        <v>16h40</v>
      </c>
      <c r="D13" s="2" t="str">
        <f>VLOOKUP($F13,'Tournoi 2026'!$B$6:$I$95,4,FALSE)</f>
        <v>petite glace</v>
      </c>
      <c r="E13" s="2" t="str">
        <f>VLOOKUP($F13,'Tournoi 2026'!$B$6:$I$95,5,FALSE)</f>
        <v>Moustique</v>
      </c>
      <c r="F13" s="16" t="s">
        <v>19</v>
      </c>
      <c r="G13" s="2" t="str">
        <f>VLOOKUP($F13,'Tournoi 2026'!$B$6:$I$95,6,FALSE)</f>
        <v>BKRA C1</v>
      </c>
      <c r="H13" s="2"/>
      <c r="I13" s="2" t="str">
        <f>VLOOKUP($F13,'Tournoi 2026'!$B$6:$I$95,8,FALSE)</f>
        <v>Lévis C2</v>
      </c>
      <c r="J13" s="2"/>
    </row>
    <row r="14" spans="1:10" ht="24.75" customHeight="1" x14ac:dyDescent="0.25">
      <c r="A14" s="1"/>
      <c r="B14" s="2" t="str">
        <f>VLOOKUP($F14,'Tournoi 2026'!$B$6:$I$95,2,FALSE)</f>
        <v>samedi 31 janvier</v>
      </c>
      <c r="C14" s="2" t="str">
        <f>VLOOKUP($F14,'Tournoi 2026'!$B$6:$I$95,3,FALSE)</f>
        <v>17h40</v>
      </c>
      <c r="D14" s="2" t="str">
        <f>VLOOKUP($F14,'Tournoi 2026'!$B$6:$I$95,4,FALSE)</f>
        <v>petite glace</v>
      </c>
      <c r="E14" s="2" t="str">
        <f>VLOOKUP($F14,'Tournoi 2026'!$B$6:$I$95,5,FALSE)</f>
        <v>Moustique</v>
      </c>
      <c r="F14" s="16" t="s">
        <v>20</v>
      </c>
      <c r="G14" s="2" t="str">
        <f>VLOOKUP($F14,'Tournoi 2026'!$B$6:$I$95,6,FALSE)</f>
        <v>Intrépides</v>
      </c>
      <c r="H14" s="2"/>
      <c r="I14" s="2" t="str">
        <f>VLOOKUP($F14,'Tournoi 2026'!$B$6:$I$95,8,FALSE)</f>
        <v>BKRA C2</v>
      </c>
      <c r="J14" s="2"/>
    </row>
    <row r="15" spans="1:10" ht="24.75" customHeight="1" x14ac:dyDescent="0.25">
      <c r="A15" s="1"/>
      <c r="B15" s="2" t="str">
        <f>VLOOKUP($F15,'Tournoi 2026'!$B$6:$I$95,2,FALSE)</f>
        <v>dimanche 1er février</v>
      </c>
      <c r="C15" s="2" t="str">
        <f>VLOOKUP($F15,'Tournoi 2026'!$B$6:$I$95,3,FALSE)</f>
        <v>8h40</v>
      </c>
      <c r="D15" s="2" t="str">
        <f>VLOOKUP($F15,'Tournoi 2026'!$B$6:$I$95,4,FALSE)</f>
        <v>petite glace</v>
      </c>
      <c r="E15" s="2" t="str">
        <f>VLOOKUP($F15,'Tournoi 2026'!$B$6:$I$95,5,FALSE)</f>
        <v>Moustique</v>
      </c>
      <c r="F15" s="16" t="s">
        <v>21</v>
      </c>
      <c r="G15" s="2" t="str">
        <f>VLOOKUP($F15,'Tournoi 2026'!$B$6:$I$95,6,FALSE)</f>
        <v>Lévis C1</v>
      </c>
      <c r="H15" s="2"/>
      <c r="I15" s="2" t="str">
        <f>VLOOKUP($F15,'Tournoi 2026'!$B$6:$I$95,8,FALSE)</f>
        <v>BKRA C1</v>
      </c>
      <c r="J15" s="2"/>
    </row>
    <row r="16" spans="1:10" ht="24.75" customHeight="1" x14ac:dyDescent="0.25">
      <c r="A16" s="1"/>
      <c r="B16" s="2" t="str">
        <f>VLOOKUP($F16,'Tournoi 2026'!$B$6:$I$95,2,FALSE)</f>
        <v>dimanche 1er février</v>
      </c>
      <c r="C16" s="2" t="str">
        <f>VLOOKUP($F16,'Tournoi 2026'!$B$6:$I$95,3,FALSE)</f>
        <v>9h40</v>
      </c>
      <c r="D16" s="2" t="str">
        <f>VLOOKUP($F16,'Tournoi 2026'!$B$6:$I$95,4,FALSE)</f>
        <v>petite glace</v>
      </c>
      <c r="E16" s="2" t="str">
        <f>VLOOKUP($F16,'Tournoi 2026'!$B$6:$I$95,5,FALSE)</f>
        <v>Moustique</v>
      </c>
      <c r="F16" s="16" t="s">
        <v>107</v>
      </c>
      <c r="G16" s="2" t="str">
        <f>VLOOKUP($F16,'Tournoi 2026'!$B$6:$I$95,6,FALSE)</f>
        <v>LSH</v>
      </c>
      <c r="H16" s="2"/>
      <c r="I16" s="2" t="str">
        <f>VLOOKUP($F16,'Tournoi 2026'!$B$6:$I$95,8,FALSE)</f>
        <v>Intrépides</v>
      </c>
      <c r="J16" s="2"/>
    </row>
    <row r="17" spans="1:10" ht="24.75" customHeight="1" x14ac:dyDescent="0.25">
      <c r="A17" s="1"/>
      <c r="B17" s="2" t="str">
        <f>VLOOKUP($F17,'Tournoi 2026'!$B$6:$I$95,2,FALSE)</f>
        <v>dimanche 1er février</v>
      </c>
      <c r="C17" s="2" t="str">
        <f>VLOOKUP($F17,'Tournoi 2026'!$B$6:$I$95,3,FALSE)</f>
        <v>10h40</v>
      </c>
      <c r="D17" s="2" t="str">
        <f>VLOOKUP($F17,'Tournoi 2026'!$B$6:$I$95,4,FALSE)</f>
        <v>petite glace</v>
      </c>
      <c r="E17" s="2" t="str">
        <f>VLOOKUP($F17,'Tournoi 2026'!$B$6:$I$95,5,FALSE)</f>
        <v>Moustique</v>
      </c>
      <c r="F17" s="16" t="s">
        <v>108</v>
      </c>
      <c r="G17" s="2" t="str">
        <f>VLOOKUP($F17,'Tournoi 2026'!$B$6:$I$95,6,FALSE)</f>
        <v>BKRA C2</v>
      </c>
      <c r="H17" s="2"/>
      <c r="I17" s="2" t="str">
        <f>VLOOKUP($F17,'Tournoi 2026'!$B$6:$I$95,8,FALSE)</f>
        <v>Lévis C2</v>
      </c>
      <c r="J17" s="2"/>
    </row>
    <row r="20" spans="1:10" ht="13.5" thickBot="1" x14ac:dyDescent="0.25"/>
    <row r="21" spans="1:10" ht="15" x14ac:dyDescent="0.2">
      <c r="C21" s="159"/>
      <c r="D21" s="24" t="s">
        <v>33</v>
      </c>
      <c r="E21" s="24" t="s">
        <v>33</v>
      </c>
      <c r="F21" s="38" t="s">
        <v>33</v>
      </c>
    </row>
    <row r="22" spans="1:10" ht="15.75" thickBot="1" x14ac:dyDescent="0.25">
      <c r="C22" s="160"/>
      <c r="D22" s="25">
        <v>1</v>
      </c>
      <c r="E22" s="25">
        <v>2</v>
      </c>
      <c r="F22" s="26">
        <v>3</v>
      </c>
    </row>
    <row r="23" spans="1:10" ht="30" customHeight="1" thickBot="1" x14ac:dyDescent="0.25">
      <c r="C23" s="28" t="s">
        <v>29</v>
      </c>
      <c r="D23" s="28"/>
      <c r="E23" s="28"/>
      <c r="F23" s="28"/>
    </row>
    <row r="24" spans="1:10" ht="30" customHeight="1" thickBot="1" x14ac:dyDescent="0.25">
      <c r="C24" s="28" t="s">
        <v>114</v>
      </c>
      <c r="D24" s="28"/>
      <c r="E24" s="28"/>
      <c r="F24" s="28"/>
    </row>
    <row r="25" spans="1:10" ht="30" customHeight="1" thickBot="1" x14ac:dyDescent="0.25">
      <c r="C25" s="28" t="s">
        <v>76</v>
      </c>
      <c r="D25" s="28"/>
      <c r="E25" s="28"/>
      <c r="F25" s="28"/>
    </row>
    <row r="26" spans="1:10" ht="30" customHeight="1" thickBot="1" x14ac:dyDescent="0.25">
      <c r="C26" s="28" t="s">
        <v>115</v>
      </c>
      <c r="D26" s="28"/>
      <c r="E26" s="28"/>
      <c r="F26" s="28"/>
    </row>
    <row r="27" spans="1:10" ht="30" customHeight="1" thickBot="1" x14ac:dyDescent="0.25">
      <c r="C27" s="28" t="s">
        <v>116</v>
      </c>
      <c r="D27" s="28"/>
      <c r="E27" s="28"/>
      <c r="F27" s="28"/>
    </row>
    <row r="28" spans="1:10" ht="30" customHeight="1" thickBot="1" x14ac:dyDescent="0.25">
      <c r="C28" s="28" t="s">
        <v>117</v>
      </c>
      <c r="D28" s="28"/>
      <c r="E28" s="28"/>
      <c r="F28" s="28"/>
    </row>
  </sheetData>
  <mergeCells count="1">
    <mergeCell ref="C21:C22"/>
  </mergeCells>
  <phoneticPr fontId="3" type="noConversion"/>
  <pageMargins left="0.7" right="0.7" top="0.75" bottom="0.75" header="0.3" footer="0.3"/>
  <pageSetup scale="76"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FEDE-269A-4D29-8B63-C34072A40DD6}">
  <sheetPr>
    <tabColor rgb="FF92D050"/>
    <pageSetUpPr fitToPage="1"/>
  </sheetPr>
  <dimension ref="A3:L24"/>
  <sheetViews>
    <sheetView showGridLines="0" topLeftCell="A11" zoomScale="80" zoomScaleNormal="80" workbookViewId="0">
      <selection activeCell="J16" sqref="J16"/>
    </sheetView>
  </sheetViews>
  <sheetFormatPr baseColWidth="10" defaultRowHeight="12.75" x14ac:dyDescent="0.2"/>
  <cols>
    <col min="2" max="2" width="22" customWidth="1"/>
    <col min="3" max="3" width="17.5703125" customWidth="1"/>
    <col min="4" max="9" width="16" customWidth="1"/>
    <col min="10" max="10" width="13.5703125" customWidth="1"/>
    <col min="11" max="11" width="5.85546875" customWidth="1"/>
  </cols>
  <sheetData>
    <row r="3" spans="1:10" ht="18" x14ac:dyDescent="0.25">
      <c r="B3" s="6"/>
      <c r="C3" s="19" t="s">
        <v>347</v>
      </c>
    </row>
    <row r="4" spans="1:10" ht="18" x14ac:dyDescent="0.25">
      <c r="B4" s="8"/>
      <c r="C4" s="20" t="s">
        <v>77</v>
      </c>
      <c r="D4" s="7"/>
    </row>
    <row r="8" spans="1:10" ht="13.5" thickBot="1" x14ac:dyDescent="0.25"/>
    <row r="9" spans="1:10" ht="22.5" customHeight="1" thickBot="1" x14ac:dyDescent="0.3">
      <c r="B9" s="12" t="s">
        <v>0</v>
      </c>
      <c r="C9" s="13" t="s">
        <v>1</v>
      </c>
      <c r="D9" s="13" t="s">
        <v>3</v>
      </c>
      <c r="E9" s="13" t="s">
        <v>2</v>
      </c>
      <c r="F9" s="13" t="s">
        <v>8</v>
      </c>
      <c r="G9" s="13" t="s">
        <v>6</v>
      </c>
      <c r="H9" s="13"/>
      <c r="I9" s="13" t="s">
        <v>5</v>
      </c>
      <c r="J9" s="14"/>
    </row>
    <row r="10" spans="1:10" ht="24.75" customHeight="1" x14ac:dyDescent="0.25">
      <c r="A10" s="1"/>
      <c r="B10" s="2" t="str">
        <f>VLOOKUP($F10,'Tournoi 2026'!$B$6:$I$95,2,FALSE)</f>
        <v>jeudi 29 janvier</v>
      </c>
      <c r="C10" s="2" t="str">
        <f>VLOOKUP($F10,'Tournoi 2026'!$B$6:$I$95,3,FALSE)</f>
        <v>18h00</v>
      </c>
      <c r="D10" s="2" t="str">
        <f>VLOOKUP($F10,'Tournoi 2026'!$B$6:$I$95,4,FALSE)</f>
        <v>St-Bruno</v>
      </c>
      <c r="E10" s="2" t="str">
        <f>VLOOKUP($F10,'Tournoi 2026'!$B$6:$I$95,5,FALSE)</f>
        <v>Novice B</v>
      </c>
      <c r="F10" s="16" t="s">
        <v>78</v>
      </c>
      <c r="G10" s="2" t="str">
        <f>VLOOKUP($F10,'Tournoi 2026'!$B$6:$I$95,6,FALSE)</f>
        <v>Intrépides</v>
      </c>
      <c r="H10" s="2">
        <v>5</v>
      </c>
      <c r="I10" s="2" t="str">
        <f>VLOOKUP($F10,'Tournoi 2026'!$B$6:$I$95,8,FALSE)</f>
        <v>Boucherville</v>
      </c>
      <c r="J10" s="2">
        <v>6</v>
      </c>
    </row>
    <row r="11" spans="1:10" ht="24.75" customHeight="1" x14ac:dyDescent="0.25">
      <c r="A11" s="1"/>
      <c r="B11" s="2" t="str">
        <f>VLOOKUP($F11,'Tournoi 2026'!$B$6:$I$95,2,FALSE)</f>
        <v>vendredi 30 janvier</v>
      </c>
      <c r="C11" s="2" t="str">
        <f>VLOOKUP($F11,'Tournoi 2026'!$B$6:$I$95,3,FALSE)</f>
        <v>9h00</v>
      </c>
      <c r="D11" s="2" t="str">
        <f>VLOOKUP($F11,'Tournoi 2026'!$B$6:$I$95,4,FALSE)</f>
        <v>St-Basile</v>
      </c>
      <c r="E11" s="2" t="str">
        <f>VLOOKUP($F11,'Tournoi 2026'!$B$6:$I$95,5,FALSE)</f>
        <v>Novice B</v>
      </c>
      <c r="F11" s="16" t="s">
        <v>304</v>
      </c>
      <c r="G11" s="2" t="str">
        <f>VLOOKUP($F11,'Tournoi 2026'!$B$6:$I$95,6,FALSE)</f>
        <v>Roussillon</v>
      </c>
      <c r="H11" s="2">
        <v>4</v>
      </c>
      <c r="I11" s="2" t="str">
        <f>VLOOKUP($F11,'Tournoi 2026'!$B$6:$I$95,8,FALSE)</f>
        <v>4 Cités</v>
      </c>
      <c r="J11" s="2">
        <v>5</v>
      </c>
    </row>
    <row r="12" spans="1:10" ht="24.75" customHeight="1" x14ac:dyDescent="0.25">
      <c r="A12" s="1"/>
      <c r="B12" s="2" t="str">
        <f>VLOOKUP($F12,'Tournoi 2026'!$B$6:$I$95,2,FALSE)</f>
        <v>vendredi 30 janvier</v>
      </c>
      <c r="C12" s="2" t="str">
        <f>VLOOKUP($F12,'Tournoi 2026'!$B$6:$I$95,3,FALSE)</f>
        <v>14h00</v>
      </c>
      <c r="D12" s="2" t="str">
        <f>VLOOKUP($F12,'Tournoi 2026'!$B$6:$I$95,4,FALSE)</f>
        <v>St-Basile</v>
      </c>
      <c r="E12" s="2" t="str">
        <f>VLOOKUP($F12,'Tournoi 2026'!$B$6:$I$95,5,FALSE)</f>
        <v>Novice B</v>
      </c>
      <c r="F12" s="16" t="s">
        <v>305</v>
      </c>
      <c r="G12" s="2" t="str">
        <f>VLOOKUP($F12,'Tournoi 2026'!$B$6:$I$95,6,FALSE)</f>
        <v>Intrépides</v>
      </c>
      <c r="H12" s="2">
        <v>5</v>
      </c>
      <c r="I12" s="2" t="str">
        <f>VLOOKUP($F12,'Tournoi 2026'!$B$6:$I$95,8,FALSE)</f>
        <v>4 Cités</v>
      </c>
      <c r="J12" s="2">
        <v>3</v>
      </c>
    </row>
    <row r="13" spans="1:10" ht="24.75" customHeight="1" x14ac:dyDescent="0.25">
      <c r="A13" s="1"/>
      <c r="B13" s="2" t="str">
        <f>VLOOKUP($F13,'Tournoi 2026'!$B$6:$I$95,2,FALSE)</f>
        <v>vendredi 30 janvier</v>
      </c>
      <c r="C13" s="2" t="str">
        <f>VLOOKUP($F13,'Tournoi 2026'!$B$6:$I$95,3,FALSE)</f>
        <v>17h15</v>
      </c>
      <c r="D13" s="2" t="str">
        <f>VLOOKUP($F13,'Tournoi 2026'!$B$6:$I$95,4,FALSE)</f>
        <v>St-Basile</v>
      </c>
      <c r="E13" s="2" t="str">
        <f>VLOOKUP($F13,'Tournoi 2026'!$B$6:$I$95,5,FALSE)</f>
        <v>Novice B</v>
      </c>
      <c r="F13" s="16" t="s">
        <v>306</v>
      </c>
      <c r="G13" s="2" t="str">
        <f>VLOOKUP($F13,'Tournoi 2026'!$B$6:$I$95,6,FALSE)</f>
        <v>Boucherville</v>
      </c>
      <c r="H13" s="2">
        <v>2</v>
      </c>
      <c r="I13" s="2" t="str">
        <f>VLOOKUP($F13,'Tournoi 2026'!$B$6:$I$95,8,FALSE)</f>
        <v>Roussillon</v>
      </c>
      <c r="J13" s="2">
        <v>3</v>
      </c>
    </row>
    <row r="14" spans="1:10" ht="24.75" customHeight="1" x14ac:dyDescent="0.25">
      <c r="A14" s="1"/>
      <c r="B14" s="2" t="str">
        <f>VLOOKUP($F14,'Tournoi 2026'!$B$6:$I$95,2,FALSE)</f>
        <v>samedi 31 janvier</v>
      </c>
      <c r="C14" s="2" t="str">
        <f>VLOOKUP($F14,'Tournoi 2026'!$B$6:$I$95,3,FALSE)</f>
        <v>8h00</v>
      </c>
      <c r="D14" s="2" t="str">
        <f>VLOOKUP($F14,'Tournoi 2026'!$B$6:$I$95,4,FALSE)</f>
        <v>St-Basile</v>
      </c>
      <c r="E14" s="2" t="str">
        <f>VLOOKUP($F14,'Tournoi 2026'!$B$6:$I$95,5,FALSE)</f>
        <v>Novice B</v>
      </c>
      <c r="F14" s="16" t="s">
        <v>307</v>
      </c>
      <c r="G14" s="2" t="str">
        <f>VLOOKUP($F14,'Tournoi 2026'!$B$6:$I$95,6,FALSE)</f>
        <v>Roussillon</v>
      </c>
      <c r="H14" s="2">
        <v>8</v>
      </c>
      <c r="I14" s="2" t="str">
        <f>VLOOKUP($F14,'Tournoi 2026'!$B$6:$I$95,8,FALSE)</f>
        <v>Intrépides</v>
      </c>
      <c r="J14" s="2">
        <v>4</v>
      </c>
    </row>
    <row r="15" spans="1:10" ht="24.75" customHeight="1" thickBot="1" x14ac:dyDescent="0.3">
      <c r="A15" s="1"/>
      <c r="B15" s="5" t="str">
        <f>VLOOKUP($F15,'Tournoi 2026'!$B$6:$I$95,2,FALSE)</f>
        <v>samedi 31 janvier</v>
      </c>
      <c r="C15" s="5" t="str">
        <f>VLOOKUP($F15,'Tournoi 2026'!$B$6:$I$95,3,FALSE)</f>
        <v>13h15</v>
      </c>
      <c r="D15" s="5" t="str">
        <f>VLOOKUP($F15,'Tournoi 2026'!$B$6:$I$95,4,FALSE)</f>
        <v>St-Basile</v>
      </c>
      <c r="E15" s="5" t="str">
        <f>VLOOKUP($F15,'Tournoi 2026'!$B$6:$I$95,5,FALSE)</f>
        <v>Novice B</v>
      </c>
      <c r="F15" s="135" t="s">
        <v>308</v>
      </c>
      <c r="G15" s="5" t="str">
        <f>VLOOKUP($F15,'Tournoi 2026'!$B$6:$I$95,6,FALSE)</f>
        <v>4 Cités</v>
      </c>
      <c r="H15" s="5">
        <v>2</v>
      </c>
      <c r="I15" s="5" t="str">
        <f>VLOOKUP($F15,'Tournoi 2026'!$B$6:$I$95,8,FALSE)</f>
        <v>Boucherville</v>
      </c>
      <c r="J15" s="5">
        <v>5</v>
      </c>
    </row>
    <row r="16" spans="1:10" ht="24.75" customHeight="1" thickBot="1" x14ac:dyDescent="0.3">
      <c r="A16" s="1"/>
      <c r="B16" s="147" t="str">
        <f>VLOOKUP($F16,'Tournoi 2026'!$B$6:$I$95,2,FALSE)</f>
        <v>dimanche 1er février</v>
      </c>
      <c r="C16" s="148" t="str">
        <f>VLOOKUP($F16,'Tournoi 2026'!$B$6:$I$95,3,FALSE)</f>
        <v>14h30</v>
      </c>
      <c r="D16" s="148" t="str">
        <f>VLOOKUP($F16,'Tournoi 2026'!$B$6:$I$95,4,FALSE)</f>
        <v>St-Basile</v>
      </c>
      <c r="E16" s="148" t="str">
        <f>VLOOKUP($F16,'Tournoi 2026'!$B$6:$I$95,5,FALSE)</f>
        <v>Novice B</v>
      </c>
      <c r="F16" s="149" t="s">
        <v>79</v>
      </c>
      <c r="G16" s="154" t="s">
        <v>334</v>
      </c>
      <c r="H16" s="155">
        <v>4</v>
      </c>
      <c r="I16" s="148" t="s">
        <v>130</v>
      </c>
      <c r="J16" s="153">
        <v>3</v>
      </c>
    </row>
    <row r="17" spans="2:12" ht="15.75" x14ac:dyDescent="0.25">
      <c r="E17" s="42"/>
      <c r="G17" s="1"/>
    </row>
    <row r="18" spans="2:12" ht="13.5" thickBot="1" x14ac:dyDescent="0.25"/>
    <row r="19" spans="2:12" ht="15" customHeight="1" x14ac:dyDescent="0.2">
      <c r="C19" s="159"/>
      <c r="D19" s="24" t="s">
        <v>33</v>
      </c>
      <c r="E19" s="24" t="s">
        <v>33</v>
      </c>
      <c r="F19" s="24" t="s">
        <v>33</v>
      </c>
      <c r="G19" s="39" t="s">
        <v>31</v>
      </c>
      <c r="H19" s="39" t="s">
        <v>32</v>
      </c>
      <c r="L19" s="27"/>
    </row>
    <row r="20" spans="2:12" ht="15.75" customHeight="1" thickBot="1" x14ac:dyDescent="0.25">
      <c r="C20" s="160"/>
      <c r="D20" s="25">
        <v>1</v>
      </c>
      <c r="E20" s="25">
        <v>2</v>
      </c>
      <c r="F20" s="25">
        <v>3</v>
      </c>
      <c r="G20" s="28"/>
      <c r="H20" s="28"/>
    </row>
    <row r="21" spans="2:12" ht="27" customHeight="1" thickBot="1" x14ac:dyDescent="0.25">
      <c r="B21" s="27"/>
      <c r="C21" s="28" t="s">
        <v>29</v>
      </c>
      <c r="D21" s="28">
        <v>0</v>
      </c>
      <c r="E21" s="28">
        <v>2</v>
      </c>
      <c r="F21" s="28">
        <v>0</v>
      </c>
      <c r="G21" s="23">
        <v>2</v>
      </c>
      <c r="H21" s="23">
        <v>3</v>
      </c>
    </row>
    <row r="22" spans="2:12" ht="27" customHeight="1" thickBot="1" x14ac:dyDescent="0.25">
      <c r="B22" s="27"/>
      <c r="C22" s="28" t="s">
        <v>64</v>
      </c>
      <c r="D22" s="28">
        <v>2</v>
      </c>
      <c r="E22" s="28">
        <v>0</v>
      </c>
      <c r="F22" s="28">
        <v>0</v>
      </c>
      <c r="G22" s="23">
        <v>2</v>
      </c>
      <c r="H22" s="23">
        <v>4</v>
      </c>
    </row>
    <row r="23" spans="2:12" ht="27" customHeight="1" thickBot="1" x14ac:dyDescent="0.25">
      <c r="B23" s="27"/>
      <c r="C23" s="28" t="s">
        <v>334</v>
      </c>
      <c r="D23" s="28">
        <v>2</v>
      </c>
      <c r="E23" s="28">
        <v>0</v>
      </c>
      <c r="F23" s="28">
        <v>2</v>
      </c>
      <c r="G23" s="23">
        <v>4</v>
      </c>
      <c r="H23" s="23">
        <v>2</v>
      </c>
    </row>
    <row r="24" spans="2:12" ht="27" customHeight="1" thickBot="1" x14ac:dyDescent="0.25">
      <c r="C24" s="28" t="s">
        <v>130</v>
      </c>
      <c r="D24" s="28">
        <v>0</v>
      </c>
      <c r="E24" s="28">
        <v>2</v>
      </c>
      <c r="F24" s="28">
        <v>2</v>
      </c>
      <c r="G24" s="23">
        <v>4</v>
      </c>
      <c r="H24" s="23">
        <v>1</v>
      </c>
    </row>
  </sheetData>
  <mergeCells count="1">
    <mergeCell ref="C19:C20"/>
  </mergeCells>
  <phoneticPr fontId="19" type="noConversion"/>
  <pageMargins left="0.7" right="0.7" top="0.75" bottom="0.75" header="0.3" footer="0.3"/>
  <pageSetup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3083-282F-402C-A4CB-2CA29CC71424}">
  <sheetPr>
    <tabColor rgb="FF92D050"/>
    <pageSetUpPr fitToPage="1"/>
  </sheetPr>
  <dimension ref="A3:M28"/>
  <sheetViews>
    <sheetView showGridLines="0" zoomScale="80" zoomScaleNormal="80" workbookViewId="0">
      <selection activeCell="N23" sqref="N23"/>
    </sheetView>
  </sheetViews>
  <sheetFormatPr baseColWidth="10" defaultRowHeight="12.75" x14ac:dyDescent="0.2"/>
  <cols>
    <col min="2" max="2" width="22" customWidth="1"/>
    <col min="3" max="3" width="17.5703125" customWidth="1"/>
    <col min="4" max="9" width="16" customWidth="1"/>
    <col min="10" max="10" width="16.140625" customWidth="1"/>
    <col min="11" max="11" width="5.85546875" customWidth="1"/>
  </cols>
  <sheetData>
    <row r="3" spans="1:10" ht="18" x14ac:dyDescent="0.25">
      <c r="B3" s="6"/>
      <c r="C3" s="19" t="s">
        <v>347</v>
      </c>
    </row>
    <row r="4" spans="1:10" ht="18" x14ac:dyDescent="0.25">
      <c r="B4" s="8"/>
      <c r="C4" s="20" t="s">
        <v>80</v>
      </c>
      <c r="D4" s="7"/>
    </row>
    <row r="8" spans="1:10" ht="13.5" thickBot="1" x14ac:dyDescent="0.25"/>
    <row r="9" spans="1:10" ht="22.5" customHeight="1" thickBot="1" x14ac:dyDescent="0.3">
      <c r="B9" s="12" t="s">
        <v>0</v>
      </c>
      <c r="C9" s="13" t="s">
        <v>1</v>
      </c>
      <c r="D9" s="13" t="s">
        <v>3</v>
      </c>
      <c r="E9" s="13" t="s">
        <v>2</v>
      </c>
      <c r="F9" s="13" t="s">
        <v>8</v>
      </c>
      <c r="G9" s="13" t="s">
        <v>6</v>
      </c>
      <c r="H9" s="13"/>
      <c r="I9" s="13" t="s">
        <v>5</v>
      </c>
      <c r="J9" s="14"/>
    </row>
    <row r="10" spans="1:10" ht="24.75" customHeight="1" x14ac:dyDescent="0.25">
      <c r="A10" s="1"/>
      <c r="B10" s="106" t="str">
        <f>VLOOKUP($F10,'Tournoi 2026'!$B$6:$I$95,2,FALSE)</f>
        <v>mercredi 28 janvier</v>
      </c>
      <c r="C10" s="2" t="str">
        <f>VLOOKUP($F10,'Tournoi 2026'!$B$6:$I$95,3,FALSE)</f>
        <v>19h00</v>
      </c>
      <c r="D10" s="2" t="str">
        <f>VLOOKUP($F10,'Tournoi 2026'!$B$6:$I$95,4,FALSE)</f>
        <v>St-Bruno</v>
      </c>
      <c r="E10" s="2" t="str">
        <f>VLOOKUP($F10,'Tournoi 2026'!$B$6:$I$95,5,FALSE)</f>
        <v>Atome A</v>
      </c>
      <c r="F10" s="16" t="s">
        <v>35</v>
      </c>
      <c r="G10" s="2" t="str">
        <f>VLOOKUP($F10,'Tournoi 2026'!$B$6:$I$95,6,FALSE)</f>
        <v>Intrépides</v>
      </c>
      <c r="H10" s="2">
        <v>2</v>
      </c>
      <c r="I10" s="2" t="str">
        <f>VLOOKUP($F10,'Tournoi 2026'!$B$6:$I$95,8,FALSE)</f>
        <v>Ste-Julie</v>
      </c>
      <c r="J10" s="2">
        <v>2</v>
      </c>
    </row>
    <row r="11" spans="1:10" ht="24.75" customHeight="1" x14ac:dyDescent="0.25">
      <c r="A11" s="1"/>
      <c r="B11" s="2" t="str">
        <f>VLOOKUP($F11,'Tournoi 2026'!$B$6:$I$95,2,FALSE)</f>
        <v>vendredi 30 janvier</v>
      </c>
      <c r="C11" s="2" t="str">
        <f>VLOOKUP($F11,'Tournoi 2026'!$B$6:$I$95,3,FALSE)</f>
        <v>10h00</v>
      </c>
      <c r="D11" s="2" t="str">
        <f>VLOOKUP($F11,'Tournoi 2026'!$B$6:$I$95,4,FALSE)</f>
        <v>St-Basile</v>
      </c>
      <c r="E11" s="2" t="str">
        <f>VLOOKUP($F11,'Tournoi 2026'!$B$6:$I$95,5,FALSE)</f>
        <v>Atome A</v>
      </c>
      <c r="F11" s="16" t="s">
        <v>65</v>
      </c>
      <c r="G11" s="2" t="str">
        <f>VLOOKUP($F11,'Tournoi 2026'!$B$6:$I$95,6,FALSE)</f>
        <v>Intrépides</v>
      </c>
      <c r="H11" s="2">
        <v>3</v>
      </c>
      <c r="I11" s="2" t="str">
        <f>VLOOKUP($F11,'Tournoi 2026'!$B$6:$I$95,8,FALSE)</f>
        <v>LSH</v>
      </c>
      <c r="J11" s="2">
        <v>4</v>
      </c>
    </row>
    <row r="12" spans="1:10" ht="24.75" customHeight="1" x14ac:dyDescent="0.25">
      <c r="A12" s="1"/>
      <c r="B12" s="2" t="str">
        <f>VLOOKUP($F12,'Tournoi 2026'!$B$6:$I$95,2,FALSE)</f>
        <v>vendredi 30 janvier</v>
      </c>
      <c r="C12" s="2" t="str">
        <f>VLOOKUP($F12,'Tournoi 2026'!$B$6:$I$95,3,FALSE)</f>
        <v>11h00</v>
      </c>
      <c r="D12" s="2" t="str">
        <f>VLOOKUP($F12,'Tournoi 2026'!$B$6:$I$95,4,FALSE)</f>
        <v>St-Basile</v>
      </c>
      <c r="E12" s="2" t="str">
        <f>VLOOKUP($F12,'Tournoi 2026'!$B$6:$I$95,5,FALSE)</f>
        <v>Atome A</v>
      </c>
      <c r="F12" s="16" t="s">
        <v>66</v>
      </c>
      <c r="G12" s="2" t="str">
        <f>VLOOKUP($F12,'Tournoi 2026'!$B$6:$I$95,6,FALSE)</f>
        <v xml:space="preserve">Ste-Julie  </v>
      </c>
      <c r="H12" s="2">
        <v>2</v>
      </c>
      <c r="I12" s="2" t="str">
        <f>VLOOKUP($F12,'Tournoi 2026'!$B$6:$I$95,8,FALSE)</f>
        <v>Thetford Mines</v>
      </c>
      <c r="J12" s="2">
        <v>2</v>
      </c>
    </row>
    <row r="13" spans="1:10" ht="24.75" customHeight="1" x14ac:dyDescent="0.25">
      <c r="A13" s="1"/>
      <c r="B13" s="2" t="str">
        <f>VLOOKUP($F13,'Tournoi 2026'!$B$6:$I$95,2,FALSE)</f>
        <v>vendredi 30 janvier</v>
      </c>
      <c r="C13" s="2" t="str">
        <f>VLOOKUP($F13,'Tournoi 2026'!$B$6:$I$95,3,FALSE)</f>
        <v>14h00</v>
      </c>
      <c r="D13" s="2" t="str">
        <f>VLOOKUP($F13,'Tournoi 2026'!$B$6:$I$95,4,FALSE)</f>
        <v>St-Bruno</v>
      </c>
      <c r="E13" s="2" t="str">
        <f>VLOOKUP($F13,'Tournoi 2026'!$B$6:$I$95,5,FALSE)</f>
        <v>Atome A</v>
      </c>
      <c r="F13" s="16" t="s">
        <v>67</v>
      </c>
      <c r="G13" s="2" t="str">
        <f>VLOOKUP($F13,'Tournoi 2026'!$B$6:$I$95,6,FALSE)</f>
        <v>FYRA</v>
      </c>
      <c r="H13" s="2">
        <v>4</v>
      </c>
      <c r="I13" s="2" t="str">
        <f>VLOOKUP($F13,'Tournoi 2026'!$B$6:$I$95,8,FALSE)</f>
        <v>LSH</v>
      </c>
      <c r="J13" s="2">
        <v>2</v>
      </c>
    </row>
    <row r="14" spans="1:10" ht="24.75" customHeight="1" x14ac:dyDescent="0.25">
      <c r="A14" s="1"/>
      <c r="B14" s="2" t="str">
        <f>VLOOKUP($F14,'Tournoi 2026'!$B$6:$I$95,2,FALSE)</f>
        <v>vendredi 30 janvier</v>
      </c>
      <c r="C14" s="2" t="str">
        <f>VLOOKUP($F14,'Tournoi 2026'!$B$6:$I$95,3,FALSE)</f>
        <v>15h00</v>
      </c>
      <c r="D14" s="2" t="str">
        <f>VLOOKUP($F14,'Tournoi 2026'!$B$6:$I$95,4,FALSE)</f>
        <v>St-Bruno</v>
      </c>
      <c r="E14" s="2" t="str">
        <f>VLOOKUP($F14,'Tournoi 2026'!$B$6:$I$95,5,FALSE)</f>
        <v>Atome A</v>
      </c>
      <c r="F14" s="16" t="s">
        <v>68</v>
      </c>
      <c r="G14" s="2" t="str">
        <f>VLOOKUP($F14,'Tournoi 2026'!$B$6:$I$95,6,FALSE)</f>
        <v>Thetford Mines</v>
      </c>
      <c r="H14" s="2">
        <v>5</v>
      </c>
      <c r="I14" s="2" t="str">
        <f>VLOOKUP($F14,'Tournoi 2026'!$B$6:$I$95,8,FALSE)</f>
        <v>Intrépides</v>
      </c>
      <c r="J14" s="2">
        <v>0</v>
      </c>
    </row>
    <row r="15" spans="1:10" ht="24.75" customHeight="1" x14ac:dyDescent="0.25">
      <c r="A15" s="1"/>
      <c r="B15" s="2" t="str">
        <f>VLOOKUP($F15,'Tournoi 2026'!$B$6:$I$95,2,FALSE)</f>
        <v>samedi 31 janvier</v>
      </c>
      <c r="C15" s="2" t="str">
        <f>VLOOKUP($F15,'Tournoi 2026'!$B$6:$I$95,3,FALSE)</f>
        <v>7h30</v>
      </c>
      <c r="D15" s="2" t="str">
        <f>VLOOKUP($F15,'Tournoi 2026'!$B$6:$I$95,4,FALSE)</f>
        <v>St-Bruno</v>
      </c>
      <c r="E15" s="2" t="str">
        <f>VLOOKUP($F15,'Tournoi 2026'!$B$6:$I$95,5,FALSE)</f>
        <v>Atome A</v>
      </c>
      <c r="F15" s="16" t="s">
        <v>69</v>
      </c>
      <c r="G15" s="2" t="str">
        <f>VLOOKUP($F15,'Tournoi 2026'!$B$6:$I$95,6,FALSE)</f>
        <v>LHS</v>
      </c>
      <c r="H15" s="2">
        <v>2</v>
      </c>
      <c r="I15" s="2" t="str">
        <f>VLOOKUP($F15,'Tournoi 2026'!$B$6:$I$95,8,FALSE)</f>
        <v>Thetford Mines</v>
      </c>
      <c r="J15" s="2">
        <v>8</v>
      </c>
    </row>
    <row r="16" spans="1:10" ht="24.75" customHeight="1" x14ac:dyDescent="0.25">
      <c r="A16" s="1"/>
      <c r="B16" s="2" t="str">
        <f>VLOOKUP($F16,'Tournoi 2026'!$B$6:$I$95,2,FALSE)</f>
        <v>samedi 31 janvier</v>
      </c>
      <c r="C16" s="2" t="str">
        <f>VLOOKUP($F16,'Tournoi 2026'!$B$6:$I$95,3,FALSE)</f>
        <v>9h00</v>
      </c>
      <c r="D16" s="2" t="str">
        <f>VLOOKUP($F16,'Tournoi 2026'!$B$6:$I$95,4,FALSE)</f>
        <v>St-Basile</v>
      </c>
      <c r="E16" s="2" t="str">
        <f>VLOOKUP($F16,'Tournoi 2026'!$B$6:$I$95,5,FALSE)</f>
        <v>Atome A</v>
      </c>
      <c r="F16" s="16" t="s">
        <v>70</v>
      </c>
      <c r="G16" s="2" t="str">
        <f>VLOOKUP($F16,'Tournoi 2026'!$B$6:$I$95,6,FALSE)</f>
        <v xml:space="preserve">Ste-Julie  </v>
      </c>
      <c r="H16" s="2">
        <v>7</v>
      </c>
      <c r="I16" s="2" t="str">
        <f>VLOOKUP($F16,'Tournoi 2026'!$B$6:$I$95,8,FALSE)</f>
        <v>FYRA</v>
      </c>
      <c r="J16" s="2">
        <v>0</v>
      </c>
    </row>
    <row r="17" spans="1:13" ht="24.75" customHeight="1" thickBot="1" x14ac:dyDescent="0.3">
      <c r="A17" s="1"/>
      <c r="B17" s="5" t="str">
        <f>VLOOKUP($F17,'Tournoi 2026'!$B$6:$I$95,2,FALSE)</f>
        <v>samedi 31 janvier</v>
      </c>
      <c r="C17" s="5" t="str">
        <f>VLOOKUP($F17,'Tournoi 2026'!$B$6:$I$95,3,FALSE)</f>
        <v>13h30</v>
      </c>
      <c r="D17" s="5" t="str">
        <f>VLOOKUP($F17,'Tournoi 2026'!$B$6:$I$95,4,FALSE)</f>
        <v>St-Bruno</v>
      </c>
      <c r="E17" s="5" t="str">
        <f>VLOOKUP($F17,'Tournoi 2026'!$B$6:$I$95,5,FALSE)</f>
        <v>Atome A</v>
      </c>
      <c r="F17" s="135" t="s">
        <v>71</v>
      </c>
      <c r="G17" s="5" t="str">
        <f>VLOOKUP($F17,'Tournoi 2026'!$B$6:$I$95,6,FALSE)</f>
        <v>FYRA</v>
      </c>
      <c r="H17" s="5">
        <v>5</v>
      </c>
      <c r="I17" s="5" t="str">
        <f>VLOOKUP($F17,'Tournoi 2026'!$B$6:$I$95,8,FALSE)</f>
        <v>Intrépides****</v>
      </c>
      <c r="J17" s="5">
        <v>5</v>
      </c>
    </row>
    <row r="18" spans="1:13" ht="24.75" customHeight="1" thickBot="1" x14ac:dyDescent="0.3">
      <c r="A18" s="1"/>
      <c r="B18" s="147" t="str">
        <f>VLOOKUP($F18,'Tournoi 2026'!$B$6:$I$95,2,FALSE)</f>
        <v>dimanche 1er février</v>
      </c>
      <c r="C18" s="148" t="str">
        <f>VLOOKUP($F18,'Tournoi 2026'!$B$6:$I$95,3,FALSE)</f>
        <v>12h45</v>
      </c>
      <c r="D18" s="148" t="str">
        <f>VLOOKUP($F18,'Tournoi 2026'!$B$6:$I$95,4,FALSE)</f>
        <v>St-Bruno</v>
      </c>
      <c r="E18" s="148" t="str">
        <f>VLOOKUP($F18,'Tournoi 2026'!$B$6:$I$95,5,FALSE)</f>
        <v>Atome A</v>
      </c>
      <c r="F18" s="149" t="s">
        <v>72</v>
      </c>
      <c r="G18" s="148" t="s">
        <v>336</v>
      </c>
      <c r="H18" s="152">
        <v>3</v>
      </c>
      <c r="I18" s="148" t="s">
        <v>73</v>
      </c>
      <c r="J18" s="152">
        <v>4</v>
      </c>
    </row>
    <row r="19" spans="1:13" ht="15.75" x14ac:dyDescent="0.25">
      <c r="E19" s="42" t="s">
        <v>103</v>
      </c>
      <c r="G19" s="1"/>
    </row>
    <row r="20" spans="1:13" ht="13.5" thickBot="1" x14ac:dyDescent="0.25"/>
    <row r="21" spans="1:13" ht="15" customHeight="1" x14ac:dyDescent="0.2">
      <c r="C21" s="159"/>
      <c r="D21" s="24" t="s">
        <v>33</v>
      </c>
      <c r="E21" s="24" t="s">
        <v>33</v>
      </c>
      <c r="F21" s="24" t="s">
        <v>33</v>
      </c>
      <c r="G21" s="24" t="s">
        <v>33</v>
      </c>
      <c r="H21" s="39" t="s">
        <v>31</v>
      </c>
      <c r="I21" s="39" t="s">
        <v>32</v>
      </c>
      <c r="M21" s="27"/>
    </row>
    <row r="22" spans="1:13" ht="15.75" customHeight="1" thickBot="1" x14ac:dyDescent="0.25">
      <c r="C22" s="160"/>
      <c r="D22" s="25">
        <v>1</v>
      </c>
      <c r="E22" s="25">
        <v>2</v>
      </c>
      <c r="F22" s="25">
        <v>3</v>
      </c>
      <c r="G22" s="25">
        <v>4</v>
      </c>
      <c r="H22" s="28"/>
      <c r="I22" s="28"/>
    </row>
    <row r="23" spans="1:13" ht="27" customHeight="1" thickBot="1" x14ac:dyDescent="0.25">
      <c r="B23" s="27"/>
      <c r="C23" s="28" t="s">
        <v>29</v>
      </c>
      <c r="D23" s="28">
        <v>1</v>
      </c>
      <c r="E23" s="28">
        <v>0</v>
      </c>
      <c r="F23" s="28">
        <v>0</v>
      </c>
      <c r="G23" s="47"/>
      <c r="H23" s="23">
        <v>1</v>
      </c>
      <c r="I23" s="23">
        <v>5</v>
      </c>
    </row>
    <row r="24" spans="1:13" ht="27" customHeight="1" thickBot="1" x14ac:dyDescent="0.25">
      <c r="C24" s="28" t="s">
        <v>73</v>
      </c>
      <c r="D24" s="28">
        <v>1</v>
      </c>
      <c r="E24" s="28">
        <v>2</v>
      </c>
      <c r="F24" s="28">
        <v>2</v>
      </c>
      <c r="G24" s="47"/>
      <c r="H24" s="23">
        <v>5</v>
      </c>
      <c r="I24" s="23">
        <v>1</v>
      </c>
    </row>
    <row r="25" spans="1:13" ht="27" customHeight="1" thickBot="1" x14ac:dyDescent="0.25">
      <c r="C25" s="28" t="s">
        <v>30</v>
      </c>
      <c r="D25" s="28">
        <v>1</v>
      </c>
      <c r="E25" s="28">
        <v>1</v>
      </c>
      <c r="F25" s="28">
        <v>2</v>
      </c>
      <c r="G25" s="47"/>
      <c r="H25" s="23">
        <v>4</v>
      </c>
      <c r="I25" s="23">
        <v>2</v>
      </c>
    </row>
    <row r="26" spans="1:13" ht="27" customHeight="1" thickBot="1" x14ac:dyDescent="0.25">
      <c r="C26" s="28" t="s">
        <v>117</v>
      </c>
      <c r="D26" s="28">
        <v>2</v>
      </c>
      <c r="E26" s="28">
        <v>0</v>
      </c>
      <c r="F26" s="28">
        <v>0</v>
      </c>
      <c r="G26" s="47"/>
      <c r="H26" s="23">
        <v>2</v>
      </c>
      <c r="I26" s="23">
        <v>4</v>
      </c>
    </row>
    <row r="27" spans="1:13" ht="27" customHeight="1" thickBot="1" x14ac:dyDescent="0.25">
      <c r="C27" s="28" t="s">
        <v>118</v>
      </c>
      <c r="D27" s="28">
        <v>2</v>
      </c>
      <c r="E27" s="28">
        <v>0</v>
      </c>
      <c r="F27" s="28">
        <v>1</v>
      </c>
      <c r="G27" s="47"/>
      <c r="H27" s="23">
        <v>3</v>
      </c>
      <c r="I27" s="23">
        <v>3</v>
      </c>
    </row>
    <row r="28" spans="1:13" ht="27" customHeight="1" x14ac:dyDescent="0.2"/>
  </sheetData>
  <mergeCells count="1">
    <mergeCell ref="C21:C22"/>
  </mergeCells>
  <phoneticPr fontId="16" type="noConversion"/>
  <pageMargins left="0.7" right="0.7" top="0.75" bottom="0.75" header="0.3" footer="0.3"/>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15</vt:i4>
      </vt:variant>
    </vt:vector>
  </HeadingPairs>
  <TitlesOfParts>
    <vt:vector size="28" baseType="lpstr">
      <vt:lpstr>nombre de parties</vt:lpstr>
      <vt:lpstr>Infos</vt:lpstr>
      <vt:lpstr>St-Bruno</vt:lpstr>
      <vt:lpstr>St-Basile</vt:lpstr>
      <vt:lpstr>Tournoi 2026</vt:lpstr>
      <vt:lpstr>Équipes invitées</vt:lpstr>
      <vt:lpstr>Moustique</vt:lpstr>
      <vt:lpstr>Novice B</vt:lpstr>
      <vt:lpstr>Atome A</vt:lpstr>
      <vt:lpstr>Benjamine B</vt:lpstr>
      <vt:lpstr>Cadette A</vt:lpstr>
      <vt:lpstr>Inter B</vt:lpstr>
      <vt:lpstr>AA</vt:lpstr>
      <vt:lpstr>'St-Basile'!Impression_des_titres</vt:lpstr>
      <vt:lpstr>'St-Bruno'!Impression_des_titres</vt:lpstr>
      <vt:lpstr>'Tournoi 2026'!Impression_des_titres</vt:lpstr>
      <vt:lpstr>AA!Zone_d_impression</vt:lpstr>
      <vt:lpstr>'Atome A'!Zone_d_impression</vt:lpstr>
      <vt:lpstr>'Benjamine B'!Zone_d_impression</vt:lpstr>
      <vt:lpstr>'Cadette A'!Zone_d_impression</vt:lpstr>
      <vt:lpstr>'Équipes invitées'!Zone_d_impression</vt:lpstr>
      <vt:lpstr>'Inter B'!Zone_d_impression</vt:lpstr>
      <vt:lpstr>Moustique!Zone_d_impression</vt:lpstr>
      <vt:lpstr>'nombre de parties'!Zone_d_impression</vt:lpstr>
      <vt:lpstr>'Novice B'!Zone_d_impression</vt:lpstr>
      <vt:lpstr>'St-Basile'!Zone_d_impression</vt:lpstr>
      <vt:lpstr>'St-Bruno'!Zone_d_impression</vt:lpstr>
      <vt:lpstr>'Tournoi 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voyer</dc:creator>
  <cp:lastModifiedBy>Martine Auclair</cp:lastModifiedBy>
  <cp:lastPrinted>2026-01-29T03:06:54Z</cp:lastPrinted>
  <dcterms:created xsi:type="dcterms:W3CDTF">2008-12-23T13:51:28Z</dcterms:created>
  <dcterms:modified xsi:type="dcterms:W3CDTF">2026-02-01T21:53:15Z</dcterms:modified>
</cp:coreProperties>
</file>